
<file path=[Content_Types].xml><?xml version="1.0" encoding="utf-8"?>
<Types xmlns="http://schemas.openxmlformats.org/package/2006/content-type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omments1.xml" ContentType="application/vnd.openxmlformats-officedocument.spreadsheetml.comment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11028"/>
  <workbookPr defaultThemeVersion="166925"/>
  <mc:AlternateContent xmlns:mc="http://schemas.openxmlformats.org/markup-compatibility/2006">
    <mc:Choice Requires="x15">
      <x15ac:absPath xmlns:x15ac="http://schemas.microsoft.com/office/spreadsheetml/2010/11/ac" url="/Users/mikehansel/Papyrus/Beruflich/Studiendekan/Habil-APL-Bewertung/Excel-Tool ab 2023/Finale Metrik/"/>
    </mc:Choice>
  </mc:AlternateContent>
  <xr:revisionPtr revIDLastSave="0" documentId="8_{7370B169-C8BC-B145-89ED-E3FE27EAABCA}" xr6:coauthVersionLast="47" xr6:coauthVersionMax="47" xr10:uidLastSave="{00000000-0000-0000-0000-000000000000}"/>
  <bookViews>
    <workbookView xWindow="0" yWindow="500" windowWidth="33600" windowHeight="19520" xr2:uid="{C4BA82EE-3E83-1A47-84C5-CA3F26587C37}"/>
  </bookViews>
  <sheets>
    <sheet name="Abk.Verzeichnis+Erläuterungen" sheetId="4" r:id="rId1"/>
    <sheet name="Habil Lehre" sheetId="6" r:id="rId2"/>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ARRAYTEXT_WF"/>
      </xcalcf:calcFeatures>
    </ext>
  </extLst>
</workbook>
</file>

<file path=xl/calcChain.xml><?xml version="1.0" encoding="utf-8"?>
<calcChain xmlns="http://schemas.openxmlformats.org/spreadsheetml/2006/main">
  <c r="I51" i="6" l="1"/>
  <c r="J45" i="6" s="1"/>
  <c r="I44" i="6"/>
  <c r="J39" i="6" s="1"/>
  <c r="F31" i="6"/>
  <c r="I31" i="6" s="1"/>
  <c r="I79" i="6"/>
  <c r="J79" i="6" s="1"/>
  <c r="I72" i="6"/>
  <c r="J67" i="6" s="1"/>
  <c r="I66" i="6"/>
  <c r="J63" i="6" s="1"/>
  <c r="I62" i="6"/>
  <c r="J56" i="6" s="1"/>
  <c r="I55" i="6"/>
  <c r="J52" i="6" s="1"/>
  <c r="F17" i="6" l="1"/>
  <c r="I17" i="6" s="1"/>
  <c r="J11" i="6" s="1"/>
  <c r="F38" i="6"/>
  <c r="I38" i="6" s="1"/>
  <c r="J32" i="6" s="1"/>
  <c r="F24" i="6"/>
  <c r="I24" i="6" s="1"/>
  <c r="J18" i="6" s="1"/>
  <c r="J25" i="6" l="1"/>
  <c r="I81" i="6" l="1"/>
</calcChain>
</file>

<file path=xl/comments1.xml><?xml version="1.0" encoding="utf-8"?>
<comments xmlns="http://schemas.openxmlformats.org/spreadsheetml/2006/main" xmlns:mc="http://schemas.openxmlformats.org/markup-compatibility/2006" xmlns:xr="http://schemas.microsoft.com/office/spreadsheetml/2014/revision" mc:Ignorable="xr">
  <authors>
    <author>Microsoft Office User</author>
    <author>Peter Dieterich</author>
  </authors>
  <commentList>
    <comment ref="E10" authorId="0" shapeId="0" xr:uid="{8253917D-0F86-9D40-B60D-A5C6127BB324}">
      <text>
        <r>
          <rPr>
            <b/>
            <sz val="10"/>
            <color rgb="FF000000"/>
            <rFont val="Tahoma"/>
            <family val="2"/>
          </rPr>
          <t>Microsoft Office User:</t>
        </r>
        <r>
          <rPr>
            <sz val="10"/>
            <color rgb="FF000000"/>
            <rFont val="Tahoma"/>
            <family val="2"/>
          </rPr>
          <t xml:space="preserve">
</t>
        </r>
        <r>
          <rPr>
            <sz val="10"/>
            <color rgb="FF000000"/>
            <rFont val="Tahoma"/>
            <family val="2"/>
          </rPr>
          <t>Bitte bei der Eingabe der Zahlen auf die korrekte Eingabe der Nachkommazahlen achten (i. d. R. Verwendung von Komma d. h. 1,356 anstelle von 1.356). Sonst funktionieren die Bewertungen nicht korrekt.</t>
        </r>
      </text>
    </comment>
    <comment ref="E25" authorId="1" shapeId="0" xr:uid="{2FB55853-68E6-AA4B-B613-FBC7E7690748}">
      <text>
        <r>
          <rPr>
            <sz val="10"/>
            <color rgb="FF000000"/>
            <rFont val="Calibri"/>
            <family val="34"/>
          </rPr>
          <t xml:space="preserve">&lt; = 0,5 SWS	0 P
</t>
        </r>
        <r>
          <rPr>
            <sz val="10"/>
            <color rgb="FF000000"/>
            <rFont val="Calibri"/>
            <family val="34"/>
          </rPr>
          <t xml:space="preserve">&gt; 0,5 - 2 SWS	25 P
</t>
        </r>
        <r>
          <rPr>
            <sz val="10"/>
            <color rgb="FF000000"/>
            <rFont val="Calibri"/>
            <family val="34"/>
          </rPr>
          <t xml:space="preserve">&gt; 2 - 3 SWS	50 P
</t>
        </r>
        <r>
          <rPr>
            <sz val="10"/>
            <color rgb="FF000000"/>
            <rFont val="Calibri"/>
            <family val="34"/>
          </rPr>
          <t xml:space="preserve">&gt; 3 - 4 SWS	75 P
</t>
        </r>
        <r>
          <rPr>
            <sz val="10"/>
            <color rgb="FF000000"/>
            <rFont val="Calibri"/>
            <family val="34"/>
          </rPr>
          <t>&gt; 4 SWS 	100 P</t>
        </r>
      </text>
    </comment>
    <comment ref="E32" authorId="1" shapeId="0" xr:uid="{ABEF5BCB-0ACD-E449-9022-33AEB1925305}">
      <text>
        <r>
          <rPr>
            <sz val="10"/>
            <color rgb="FF000000"/>
            <rFont val="Calibri"/>
            <family val="2"/>
          </rPr>
          <t xml:space="preserve">&lt; = 0,5 SWS 	0 P
</t>
        </r>
        <r>
          <rPr>
            <sz val="10"/>
            <color rgb="FF000000"/>
            <rFont val="Calibri"/>
            <family val="2"/>
          </rPr>
          <t xml:space="preserve">&gt; 0,5 – 1,0 SWS 	12,5 P
</t>
        </r>
        <r>
          <rPr>
            <sz val="10"/>
            <color rgb="FF000000"/>
            <rFont val="Calibri"/>
            <family val="2"/>
          </rPr>
          <t xml:space="preserve">&gt; 1,0 – 1,5 SWS 	25 P
</t>
        </r>
        <r>
          <rPr>
            <sz val="10"/>
            <color rgb="FF000000"/>
            <rFont val="Calibri"/>
            <family val="2"/>
          </rPr>
          <t xml:space="preserve">&gt; 1,5 – 2,0 SWS 	37,5 P
</t>
        </r>
        <r>
          <rPr>
            <sz val="10"/>
            <color rgb="FF000000"/>
            <rFont val="Calibri"/>
            <family val="2"/>
          </rPr>
          <t>&gt; 2,0 SWS 	50 P</t>
        </r>
      </text>
    </comment>
    <comment ref="B39" authorId="1" shapeId="0" xr:uid="{636AB81A-D842-5044-BF05-5DAEF0745384}">
      <text>
        <r>
          <rPr>
            <b/>
            <sz val="10"/>
            <color rgb="FF000000"/>
            <rFont val="Calibri"/>
            <family val="34"/>
          </rPr>
          <t xml:space="preserve">Hinweis: </t>
        </r>
        <r>
          <rPr>
            <sz val="10"/>
            <color rgb="FF000000"/>
            <rFont val="Calibri"/>
            <family val="34"/>
          </rPr>
          <t>Betreuung von Doktorarbeiten werden im Bereich Forschung angerechnet</t>
        </r>
      </text>
    </comment>
    <comment ref="E39" authorId="1" shapeId="0" xr:uid="{34247772-0EFD-E144-8163-273F65E60EF3}">
      <text>
        <r>
          <rPr>
            <sz val="8"/>
            <color rgb="FF000000"/>
            <rFont val="Calibri"/>
            <family val="34"/>
          </rPr>
          <t xml:space="preserve"> &lt; 2	0 P
</t>
        </r>
        <r>
          <rPr>
            <sz val="8"/>
            <color rgb="FF000000"/>
            <rFont val="Calibri"/>
            <family val="34"/>
          </rPr>
          <t xml:space="preserve">2 – 3	15 P
</t>
        </r>
        <r>
          <rPr>
            <sz val="8"/>
            <color rgb="FF000000"/>
            <rFont val="Calibri"/>
            <family val="34"/>
          </rPr>
          <t xml:space="preserve">4 – 5	30 P
</t>
        </r>
        <r>
          <rPr>
            <sz val="8"/>
            <color rgb="FF000000"/>
            <rFont val="Calibri"/>
            <family val="34"/>
          </rPr>
          <t>&gt; 5 	50 P</t>
        </r>
      </text>
    </comment>
    <comment ref="E45" authorId="1" shapeId="0" xr:uid="{4049CAF4-A58C-7B44-8EF5-5E63996CBB10}">
      <text>
        <r>
          <rPr>
            <sz val="10"/>
            <color rgb="FF000000"/>
            <rFont val="Calibri"/>
            <family val="34"/>
          </rPr>
          <t xml:space="preserve">1 ganzer Tag 	10 P
</t>
        </r>
        <r>
          <rPr>
            <sz val="10"/>
            <color rgb="FF000000"/>
            <rFont val="Calibri"/>
            <family val="34"/>
          </rPr>
          <t xml:space="preserve">2 ganze Tage	15 P
</t>
        </r>
        <r>
          <rPr>
            <sz val="10"/>
            <color rgb="FF000000"/>
            <rFont val="Calibri"/>
            <family val="34"/>
          </rPr>
          <t>3 ganze Tage	20 P</t>
        </r>
      </text>
    </comment>
    <comment ref="E52" authorId="1" shapeId="0" xr:uid="{69A3F1C8-7451-BB4C-B4F5-79B610E4A2E8}">
      <text>
        <r>
          <rPr>
            <sz val="10"/>
            <color rgb="FF000000"/>
            <rFont val="Calibri"/>
            <family val="34"/>
          </rPr>
          <t xml:space="preserve">pauschal; wenn LV-Koordination für mindestens 2 Jahre geleistet wurde/ wird (Zeitraum jeweils letzte 3 Jahre vor Beantragung) </t>
        </r>
      </text>
    </comment>
    <comment ref="B56" authorId="1" shapeId="0" xr:uid="{31DAB15C-F5C6-CF4F-8136-DCEC6E3B73F7}">
      <text>
        <r>
          <rPr>
            <b/>
            <sz val="10"/>
            <color rgb="FF000000"/>
            <rFont val="Calibri"/>
            <family val="34"/>
          </rPr>
          <t>Hinweis:</t>
        </r>
        <r>
          <rPr>
            <sz val="10"/>
            <color rgb="FF000000"/>
            <rFont val="Calibri"/>
            <family val="34"/>
          </rPr>
          <t xml:space="preserve">
</t>
        </r>
        <r>
          <rPr>
            <sz val="10"/>
            <color rgb="FF000000"/>
            <rFont val="Calibri"/>
            <family val="34"/>
          </rPr>
          <t>beachte: reine Forschungsprojekte ohne Bezug zu LV / Lehrformaten werden im Bereich Forschung angerechnet</t>
        </r>
      </text>
    </comment>
    <comment ref="E63" authorId="1" shapeId="0" xr:uid="{66F0296C-92C0-2846-BC18-FC4CE38011E2}">
      <text>
        <r>
          <rPr>
            <sz val="10"/>
            <color rgb="FF000000"/>
            <rFont val="Calibri"/>
            <family val="34"/>
          </rPr>
          <t xml:space="preserve">Pauschal, einmalig pro LV bei Implementierung in Curriculum  
</t>
        </r>
        <r>
          <rPr>
            <sz val="10"/>
            <color rgb="FF000000"/>
            <rFont val="Calibri"/>
            <family val="34"/>
          </rPr>
          <t xml:space="preserve">(letzte 3 Jahre) </t>
        </r>
      </text>
    </comment>
    <comment ref="E73" authorId="1" shapeId="0" xr:uid="{373CB5FE-32AD-CA4F-91F3-92E68EFA2B3B}">
      <text>
        <r>
          <rPr>
            <sz val="10"/>
            <color rgb="FF000000"/>
            <rFont val="Calibri"/>
            <family val="34"/>
          </rPr>
          <t xml:space="preserve">Anzahl PJ-ler:innen
</t>
        </r>
        <r>
          <rPr>
            <sz val="10"/>
            <color rgb="FF000000"/>
            <rFont val="Calibri"/>
            <family val="34"/>
          </rPr>
          <t xml:space="preserve">
</t>
        </r>
        <r>
          <rPr>
            <sz val="10"/>
            <color rgb="FF000000"/>
            <rFont val="Calibri"/>
            <family val="34"/>
          </rPr>
          <t xml:space="preserve">&lt; 3 	0 P
</t>
        </r>
        <r>
          <rPr>
            <sz val="10"/>
            <color rgb="FF000000"/>
            <rFont val="Calibri"/>
            <family val="34"/>
          </rPr>
          <t xml:space="preserve">3 - 9	10 P
</t>
        </r>
        <r>
          <rPr>
            <sz val="10"/>
            <color rgb="FF000000"/>
            <rFont val="Calibri"/>
            <family val="34"/>
          </rPr>
          <t>&gt; 9	20 P</t>
        </r>
      </text>
    </comment>
  </commentList>
</comments>
</file>

<file path=xl/sharedStrings.xml><?xml version="1.0" encoding="utf-8"?>
<sst xmlns="http://schemas.openxmlformats.org/spreadsheetml/2006/main" count="234" uniqueCount="166">
  <si>
    <t>SWS</t>
  </si>
  <si>
    <t>III</t>
  </si>
  <si>
    <t>II</t>
  </si>
  <si>
    <t>Ia</t>
  </si>
  <si>
    <t>Ib</t>
  </si>
  <si>
    <t>Betreuung wissenschaftlicher Studienarbeiten  </t>
  </si>
  <si>
    <t>IV</t>
  </si>
  <si>
    <t>Anzahl</t>
  </si>
  <si>
    <t>außercurriculare Lehre</t>
  </si>
  <si>
    <t>LV - Koordination von Kursen / Leistungsnachweisen / Modulen in Studiengängen der MFD</t>
  </si>
  <si>
    <t>V</t>
  </si>
  <si>
    <t>VI</t>
  </si>
  <si>
    <t>VII</t>
  </si>
  <si>
    <t xml:space="preserve">Einwerbung von Drittmitteln im Rahmen der Neugestaltung / Neukonzeption von Lehrveranstaltungen oder Lehrformaten   </t>
  </si>
  <si>
    <t>VIII</t>
  </si>
  <si>
    <t>Entwicklung / Implementierung neuer LV</t>
  </si>
  <si>
    <t>X</t>
  </si>
  <si>
    <t>PJ-Lehre / fachliche Betreuung von PJler:innen</t>
  </si>
  <si>
    <r>
      <rPr>
        <b/>
        <sz val="12"/>
        <color theme="1"/>
        <rFont val="Calibri"/>
        <family val="2"/>
        <scheme val="minor"/>
      </rPr>
      <t>Curriculare Lehre (aktive Durchführung außer PJ)</t>
    </r>
    <r>
      <rPr>
        <sz val="12"/>
        <color theme="1"/>
        <rFont val="Calibri"/>
        <family val="2"/>
        <scheme val="minor"/>
      </rPr>
      <t xml:space="preserve"> </t>
    </r>
  </si>
  <si>
    <t>HABIL</t>
  </si>
  <si>
    <t>Punkte</t>
  </si>
  <si>
    <t>Umrechnung</t>
  </si>
  <si>
    <t xml:space="preserve">Umrechnung </t>
  </si>
  <si>
    <t>Einheit</t>
  </si>
  <si>
    <t>≙</t>
  </si>
  <si>
    <t>Zeitstunden</t>
  </si>
  <si>
    <t>h</t>
  </si>
  <si>
    <t>Stunden</t>
  </si>
  <si>
    <t>Antragsteller:in</t>
  </si>
  <si>
    <t>&gt;= 2 Jahre</t>
  </si>
  <si>
    <t xml:space="preserve">LV Koordination in Jahren </t>
  </si>
  <si>
    <t>Jahre</t>
  </si>
  <si>
    <t>Summe</t>
  </si>
  <si>
    <t>ab 5.000 – 30.000 €</t>
  </si>
  <si>
    <t>&gt; 30.000 – 60.000 €</t>
  </si>
  <si>
    <t>&gt; 60.000 – 120.000 €</t>
  </si>
  <si>
    <t xml:space="preserve">&gt; 120.000 € </t>
  </si>
  <si>
    <t>Euro</t>
  </si>
  <si>
    <t>Anzahl LV (1 LV mind. 1 SWS)</t>
  </si>
  <si>
    <t xml:space="preserve">Anrechnung nur im Rahmen der Projektleitung </t>
  </si>
  <si>
    <t xml:space="preserve">AnzahlMentees  </t>
  </si>
  <si>
    <t>Aktive Prüfungsdurchführung im Rahmen komplexer Prüfungen</t>
  </si>
  <si>
    <t>Mitarbeit Auswahlverfahren der Hochschule (AdH)</t>
  </si>
  <si>
    <t>Art der Nachweise</t>
  </si>
  <si>
    <t xml:space="preserve"> Umfang der LV mind. 1 SWS</t>
  </si>
  <si>
    <t>Mentee(s)</t>
  </si>
  <si>
    <t>ab 2 – 3</t>
  </si>
  <si>
    <t>Feedbackgespräche</t>
  </si>
  <si>
    <t>Feedback-gespräche</t>
  </si>
  <si>
    <t>5– 9</t>
  </si>
  <si>
    <t>&gt; 10</t>
  </si>
  <si>
    <t>ab 1– 2</t>
  </si>
  <si>
    <t>Lehre an anderen Hochschulen (z.B. bei Vertretungen)</t>
  </si>
  <si>
    <t>=</t>
  </si>
  <si>
    <t>Vorname:</t>
  </si>
  <si>
    <t>Nachname:</t>
  </si>
  <si>
    <t>Institution/Klinik:</t>
  </si>
  <si>
    <t>Direktor:In:</t>
  </si>
  <si>
    <t xml:space="preserve">(OSCE/OSPE, M1 mündlich, M3, M1-Äquivalenzprüfung (MEDiC), Z1, Z2, Z3, zahnärztliche Prüfung nach alter AOZ, naturwiss. und zahnärztliche Vorprüfung nach alter AOZ) </t>
  </si>
  <si>
    <r>
      <t xml:space="preserve">Spezielle Kurse, die Studierenden unserer Fakultät offenstehen; * dies beziegt sich auf Lehrveransatltungen (eine Leitung eines internen Kurses z.B. eines Journal Clubs zählt hier </t>
    </r>
    <r>
      <rPr>
        <u/>
        <sz val="12"/>
        <color theme="1"/>
        <rFont val="Calibri (Textkörper)"/>
      </rPr>
      <t>nicht)</t>
    </r>
  </si>
  <si>
    <t>aktive Durchführung von Auswahlgesprächen  (Mulitple Mini Interviews) im Regel- und Modellstudiengang Medizin</t>
  </si>
  <si>
    <t>mind. 2 Jahre Betreuung pro Mentee</t>
  </si>
  <si>
    <r>
      <rPr>
        <b/>
        <u/>
        <sz val="12"/>
        <color theme="1"/>
        <rFont val="Calibri (Textkörper)"/>
      </rPr>
      <t>Keine</t>
    </r>
    <r>
      <rPr>
        <b/>
        <sz val="12"/>
        <color theme="1"/>
        <rFont val="Calibri"/>
        <family val="2"/>
        <scheme val="minor"/>
      </rPr>
      <t xml:space="preserve"> bezahlte Nebentätigkeit; </t>
    </r>
    <r>
      <rPr>
        <b/>
        <u/>
        <sz val="12"/>
        <color theme="1"/>
        <rFont val="Calibri (Textkörper)"/>
      </rPr>
      <t>keine</t>
    </r>
    <r>
      <rPr>
        <b/>
        <sz val="12"/>
        <color theme="1"/>
        <rFont val="Calibri"/>
        <family val="2"/>
        <scheme val="minor"/>
      </rPr>
      <t xml:space="preserve"> ärztliche Weiterbildung</t>
    </r>
  </si>
  <si>
    <t>Auswahlverfahren der Hochschule</t>
  </si>
  <si>
    <t>fVK</t>
  </si>
  <si>
    <t>fakultativer Vertiefungskomplex</t>
  </si>
  <si>
    <t>OSCE</t>
  </si>
  <si>
    <t xml:space="preserve">Objective Structurerd Clinical Eximantion </t>
  </si>
  <si>
    <t>LCWiss</t>
  </si>
  <si>
    <t>Längsschnittcurriculum Wissenschaftskompetenz</t>
  </si>
  <si>
    <t>PL</t>
  </si>
  <si>
    <t>Projektleitung</t>
  </si>
  <si>
    <t>ab 0,5 – 1,0 SWS (7 – 14 UE)</t>
  </si>
  <si>
    <t>&gt; 1,0 – 1,5 SWS (14 – 21 UE)</t>
  </si>
  <si>
    <t>&gt; 1,5 – 2,0 SWS (21 – 28 UE)</t>
  </si>
  <si>
    <t>&gt; 2,0 SWS (28 UE)</t>
  </si>
  <si>
    <t xml:space="preserve"> ab 0,5 – 1,0 SWS (7 – 14 UE)</t>
  </si>
  <si>
    <r>
      <t xml:space="preserve">Ihre Lehrleistung Eingabefeld </t>
    </r>
    <r>
      <rPr>
        <sz val="10"/>
        <rFont val="Calibri (Textkörper)"/>
      </rPr>
      <t>(Bitte Kommas, keine Punkte verwenden)</t>
    </r>
  </si>
  <si>
    <r>
      <rPr>
        <b/>
        <sz val="18"/>
        <color theme="1"/>
        <rFont val="Calibri (Textkörper)"/>
      </rPr>
      <t xml:space="preserve">Freitextfeld </t>
    </r>
    <r>
      <rPr>
        <b/>
        <sz val="12"/>
        <color theme="1"/>
        <rFont val="Calibri"/>
        <family val="2"/>
        <scheme val="minor"/>
      </rPr>
      <t>für Ihr Feedback zu allgemeinen Anmerkungen / Rückmeldungen zur neuten Metrik  &gt; die in der Überarbeitung für die finale Version ab 2024 beachtet werden sollten:</t>
    </r>
  </si>
  <si>
    <t xml:space="preserve">Gesamtanzahl UE der letzten 6 Semester  </t>
  </si>
  <si>
    <t>UE</t>
  </si>
  <si>
    <t>IX</t>
  </si>
  <si>
    <t>1 - 4</t>
  </si>
  <si>
    <t>5 - 9</t>
  </si>
  <si>
    <t>&gt;=10</t>
  </si>
  <si>
    <t>➔</t>
  </si>
  <si>
    <t>∅ SWS</t>
  </si>
  <si>
    <t>Gesamtergebnis</t>
  </si>
  <si>
    <t>ab 4 – 19 Zeitstunden</t>
  </si>
  <si>
    <t>20 – 29 Zeitstunden</t>
  </si>
  <si>
    <t>30 – 39 Zeitstunden</t>
  </si>
  <si>
    <t>ab 40 Zeitstunden</t>
  </si>
  <si>
    <t xml:space="preserve"> ab 4 – 19 Zeitstunden</t>
  </si>
  <si>
    <t>Unterrichtseinheit (1 UE=45 Minuten)</t>
  </si>
  <si>
    <t>Abkürzungen</t>
  </si>
  <si>
    <t xml:space="preserve">Die anzugebenden Lehrleistungen beziehen sich in der Regel auf die Zeitspanne von 3 Jahren vor Beantragungszeitpunkt. </t>
  </si>
  <si>
    <t>Nachweis erforderlich?</t>
  </si>
  <si>
    <t>Bewilligungsschreiben der Förderinstitution</t>
  </si>
  <si>
    <t>Bestätigung durch Direktion der Sturktureinheit</t>
  </si>
  <si>
    <t xml:space="preserve">Bestätigungs-eMail des Online-Feedback-Tools pro PJ Studierenden (wird vom Portal nach erfolgtem  Feedbackgespräch an beide Gesprächspartner versandt)  </t>
  </si>
  <si>
    <r>
      <t xml:space="preserve">SWS </t>
    </r>
    <r>
      <rPr>
        <sz val="6"/>
        <color rgb="FF000000"/>
        <rFont val="Calibri (Textkörper)"/>
      </rPr>
      <t>(Semester-Durchschnitt der letzten 6 Semester)</t>
    </r>
  </si>
  <si>
    <r>
      <t xml:space="preserve">SWS </t>
    </r>
    <r>
      <rPr>
        <sz val="6"/>
        <color rgb="FF000000"/>
        <rFont val="Calibri (Textkörper)"/>
      </rPr>
      <t xml:space="preserve"> (Semester-Durchschnitt der letzten 6 Semester)</t>
    </r>
  </si>
  <si>
    <t>OSCE 10. FS; Staatsexamina M1, M3; MEDiC Äquivalenzprüfungs-OSCE</t>
  </si>
  <si>
    <t xml:space="preserve">Anerkannte Prüfungen:  </t>
  </si>
  <si>
    <r>
      <t>durchschnittliche Zeitstunden pro</t>
    </r>
    <r>
      <rPr>
        <sz val="12"/>
        <color theme="1"/>
        <rFont val="Calibri (Textkörper)"/>
      </rPr>
      <t xml:space="preserve"> Semester</t>
    </r>
    <r>
      <rPr>
        <sz val="12"/>
        <color rgb="FFFF0000"/>
        <rFont val="Calibri (Textkörper)"/>
      </rPr>
      <t xml:space="preserve"> </t>
    </r>
    <r>
      <rPr>
        <sz val="12"/>
        <color theme="1"/>
        <rFont val="Calibri"/>
        <family val="2"/>
        <scheme val="minor"/>
      </rPr>
      <t>(innerhalb der letzten 6 Semester)</t>
    </r>
  </si>
  <si>
    <t>4 – 6</t>
  </si>
  <si>
    <t>&gt; 6</t>
  </si>
  <si>
    <t>Leistungskategorie</t>
  </si>
  <si>
    <t xml:space="preserve">FREITEXTFELD für Ihre Anmerkungen pro Leistungskategorie (z.B. Vorschläge / Wünsche, bspw. welche Lehrleistungen noch Berücksichtigung finden sollten) </t>
  </si>
  <si>
    <t xml:space="preserve">
in Studiengängen der MFD (alle Pflicht-LV inkl. anerkannte Wahlfächer und fVK);
außerfakultäre universitäre Lehrleistungen (z.B. Lehrexport an andere TU Fakultäten, Vertretungen an andere Universitäten, Lehrleistungen aus vorherigen Tätigkeiten an Universitäten) </t>
  </si>
  <si>
    <t xml:space="preserve">Curriculare nicht-universitäre (d.h. Hochschul-)Lehre, die aktiv durchgeführt wurde  </t>
  </si>
  <si>
    <r>
      <rPr>
        <b/>
        <u/>
        <sz val="12"/>
        <color theme="1"/>
        <rFont val="Calibri (Textkörper)"/>
      </rPr>
      <t>Keine</t>
    </r>
    <r>
      <rPr>
        <b/>
        <sz val="12"/>
        <color theme="1"/>
        <rFont val="Calibri"/>
        <family val="2"/>
        <scheme val="minor"/>
      </rPr>
      <t xml:space="preserve"> bezahlte Nebentätigkeit!</t>
    </r>
  </si>
  <si>
    <t>Prüfungsstunden entsprechen ausschließlich der Zeitdauer für die Prüfungsdurchführung z.B. 1 Einsatz in OSCE Prüfung im 10. FS = 4 Zeitstunden)</t>
  </si>
  <si>
    <r>
      <rPr>
        <b/>
        <u/>
        <sz val="12"/>
        <color theme="1"/>
        <rFont val="Calibri (Textkörper)"/>
      </rPr>
      <t>keine</t>
    </r>
    <r>
      <rPr>
        <b/>
        <sz val="12"/>
        <color theme="1"/>
        <rFont val="Calibri"/>
        <family val="2"/>
        <scheme val="minor"/>
      </rPr>
      <t xml:space="preserve"> kursinternen Prüfungen innerhalb des Faches</t>
    </r>
  </si>
  <si>
    <t>LV in strukturierten Graduiertenprogrammen</t>
  </si>
  <si>
    <t xml:space="preserve"> (z.B. DIPP, DIGS-BB, Carus Graduierten Colleg, DD School of clinical science, …)  </t>
  </si>
  <si>
    <r>
      <rPr>
        <b/>
        <u/>
        <sz val="12"/>
        <color theme="1"/>
        <rFont val="Calibri (Textkörper)"/>
      </rPr>
      <t>keine</t>
    </r>
    <r>
      <rPr>
        <b/>
        <sz val="12"/>
        <color theme="1"/>
        <rFont val="Calibri"/>
        <family val="2"/>
        <scheme val="minor"/>
      </rPr>
      <t xml:space="preserve"> bezahlte Nebentätigkeit, </t>
    </r>
    <r>
      <rPr>
        <b/>
        <u/>
        <sz val="12"/>
        <color theme="1"/>
        <rFont val="Calibri (Textkörper)"/>
      </rPr>
      <t>keine</t>
    </r>
    <r>
      <rPr>
        <b/>
        <sz val="12"/>
        <color theme="1"/>
        <rFont val="Calibri"/>
        <family val="2"/>
        <scheme val="minor"/>
      </rPr>
      <t xml:space="preserve"> institutsinternen Veranstaltungen</t>
    </r>
  </si>
  <si>
    <t>z.B. 1 Einsatz im MMI i.d.R. = 4 Zeitstunden (im Ausnahmefall z.B. als "Springer" kürzere Einsatzzeiten möglich, deshalb bitte die "real" geleistete Stundenanzahl angeben)</t>
  </si>
  <si>
    <t>umfasst sowohl externe als auch interne Drittmittel (speziell MeDDrive-Lehre)</t>
  </si>
  <si>
    <t>Mentorentätigkeit - MFD Studiengänge und an der TUD</t>
  </si>
  <si>
    <t xml:space="preserve">
Durchführung von standardisisierten Feedbackgesprächen im PJ, die im "Online Assessment-Tool zur Selbst- und Fremdeinschätzung im PJ“ der MFD hinterlegt sind. </t>
  </si>
  <si>
    <t xml:space="preserve">Hinweise zur Teilnahme und Durchführung von Feedbackgesprächen im PJ: https://tu-dresden.de/med/mf/studium/med-sg/pj-studierende </t>
  </si>
  <si>
    <t>Wie viele Jahre LV Koordination in den letzten 3 Jahren?</t>
  </si>
  <si>
    <t>Gesamtanzahl Mentees innerhalb der letzten 3 Jahre</t>
  </si>
  <si>
    <t>Gesamtanzahl Pjler:innen- Feedback innerhalb der letzten 3 Jahre</t>
  </si>
  <si>
    <t>Gesamtsumme innerhalb der letzten 3 Jahre</t>
  </si>
  <si>
    <t xml:space="preserve">Gesamtanzahl Stunden im Auswahlverfahren der letzten 3 Jahre </t>
  </si>
  <si>
    <r>
      <rPr>
        <sz val="14"/>
        <color theme="1"/>
        <rFont val="Calibri"/>
        <family val="2"/>
        <scheme val="minor"/>
      </rPr>
      <t>Gesamtanzahl Proj./Arb. der letzten 3 Jahre</t>
    </r>
    <r>
      <rPr>
        <b/>
        <sz val="14"/>
        <color theme="1"/>
        <rFont val="Calibri"/>
        <family val="2"/>
        <scheme val="minor"/>
      </rPr>
      <t xml:space="preserve"> </t>
    </r>
  </si>
  <si>
    <t>Bestätigung durch Leistungsnachweisverantwortliche(n)</t>
  </si>
  <si>
    <t xml:space="preserve">Bestätigung durch Curriculum-Verantwortliche(n) </t>
  </si>
  <si>
    <t>Bestätigung durch AdH- Verantwortliche(n)</t>
  </si>
  <si>
    <t>Bestätigung durch Verantwortliche(n) des Mentorenprogrammes</t>
  </si>
  <si>
    <t>Art der Lehrleistung</t>
  </si>
  <si>
    <t>Teilnahme Didaktik-WS (Datum):</t>
  </si>
  <si>
    <t>AdH</t>
  </si>
  <si>
    <t>Die Medizinische Fakultät strebt im Bereich der Anerkennung von Lehrleistungen in Habilitations- bzw. im apl-Professur-Verfahren eine höhere Flexibilität und Transparenz an.</t>
  </si>
  <si>
    <t>Allgemeiner Hinweis zum neuen Erfassungssystem ➜</t>
  </si>
  <si>
    <t>Zeitraum der Anerkennung von Lehrleistungen ➜</t>
  </si>
  <si>
    <t>Tätigkeitsunterbrechungen im Leistungszeitraum ➜</t>
  </si>
  <si>
    <t>Gesamtanzahl der LVen innerhalb der letzten 3 jahre</t>
  </si>
  <si>
    <t>ab 1 LV</t>
  </si>
  <si>
    <t>3– 4</t>
  </si>
  <si>
    <r>
      <t>Aus diesem Grund soll die Bewertung der Lehrleistungen perspektivisch über ein Punktesystem erfolgen. Um dieses zu testen, bitten wir Sie </t>
    </r>
    <r>
      <rPr>
        <b/>
        <i/>
        <u/>
        <sz val="14"/>
        <color rgb="FF000000"/>
        <rFont val="Helvetica"/>
        <family val="2"/>
      </rPr>
      <t>zusätzlich</t>
    </r>
    <r>
      <rPr>
        <i/>
        <sz val="14"/>
        <color rgb="FF000000"/>
        <rFont val="Helvetica"/>
        <family val="2"/>
      </rPr>
      <t xml:space="preserve"> zu den übrigen Antragsunterlagen, diese  Excel-Tabelle auszufüllen und Ihren Antrag beizufügen. Auch wenn die Bewertung der Lehrleistungen zunächst noch nicht ausschließlich auf Basis dieser neuen Punktemetrik erfolgen wird, ist die </t>
    </r>
    <r>
      <rPr>
        <b/>
        <i/>
        <sz val="14"/>
        <color rgb="FF000000"/>
        <rFont val="Helvetica"/>
        <family val="2"/>
      </rPr>
      <t>Einreichung</t>
    </r>
    <r>
      <rPr>
        <i/>
        <sz val="14"/>
        <color rgb="FF000000"/>
        <rFont val="Helvetica"/>
        <family val="2"/>
      </rPr>
      <t> der ausgefüllten Excel-Tabelle </t>
    </r>
    <r>
      <rPr>
        <b/>
        <i/>
        <sz val="14"/>
        <color rgb="FF000000"/>
        <rFont val="Helvetica"/>
        <family val="2"/>
      </rPr>
      <t>verpflichtend</t>
    </r>
    <r>
      <rPr>
        <i/>
        <sz val="14"/>
        <color rgb="FF000000"/>
        <rFont val="Helvetica"/>
        <family val="2"/>
      </rPr>
      <t>.</t>
    </r>
  </si>
  <si>
    <t>SWS der letzten 6 Semester (1 UE = 45 min; SWS = UE/14)</t>
  </si>
  <si>
    <t>Gesamtanzahl der betreuten Projekte/Studienarbeiten in den letzten 6 Semestern vor Beantragung</t>
  </si>
  <si>
    <t xml:space="preserve">Mitwirkung bei der Entwicklung / Implementierung einer neuen LV in den letzten 3 Jahren / 6 Semestern vor Beantragung, max. Anrechnung = 20 Punkte) </t>
  </si>
  <si>
    <t>Mentor:in in den MFD Studiengängen innerhalb der letzten 3 Jahre / 6 Semester vor Beantragung</t>
  </si>
  <si>
    <t>Ärztliche Betreuung von PJ Studierenden der MFD UND Durchführung von Feedbackgesprächen (innerhalb der letzten 3 Jahre / 6 Semester vor Beantragung)</t>
  </si>
  <si>
    <t>Gesamtstunden als Juror:in im Auswahlverfahren Medizin /Regel- bzw. Modellstudiengang in den letzten 3 Jahren vor Beantragung</t>
  </si>
  <si>
    <t>Lehrkoordination in den letzten 3 Jahre vor Beantragung</t>
  </si>
  <si>
    <t xml:space="preserve">Kumulierte Drittmittelsumme der letzten 3 Jahre / 6 Semester vor Beantragung </t>
  </si>
  <si>
    <t>Durchschnittliche Stundenanzahl pro Semester als Prüfer:in in komplexen Prüfungen innerhalb der letzten 6 Semester</t>
  </si>
  <si>
    <r>
      <rPr>
        <b/>
        <sz val="12"/>
        <color theme="1"/>
        <rFont val="Calibri"/>
        <family val="2"/>
        <scheme val="minor"/>
      </rPr>
      <t xml:space="preserve">∅ h </t>
    </r>
    <r>
      <rPr>
        <b/>
        <sz val="12"/>
        <color theme="1"/>
        <rFont val="Calibri (Textkörper)"/>
      </rPr>
      <t>/Sem</t>
    </r>
  </si>
  <si>
    <r>
      <t xml:space="preserve">Gesamtanzahl Zeitstunden der letzten 6 Semester </t>
    </r>
    <r>
      <rPr>
        <sz val="10"/>
        <color theme="1"/>
        <rFont val="Calibri (Textkörper)"/>
      </rPr>
      <t>(automatische Umrechnung Semesterdurchschnitt)</t>
    </r>
  </si>
  <si>
    <t>LV</t>
  </si>
  <si>
    <r>
      <t xml:space="preserve">Umrechnungsschlüssel </t>
    </r>
    <r>
      <rPr>
        <sz val="14"/>
        <color theme="1"/>
        <rFont val="Calibri (Textkörper)"/>
      </rPr>
      <t xml:space="preserve">(ACHTUNG: diese Umrechnungstabellen dienen </t>
    </r>
    <r>
      <rPr>
        <b/>
        <sz val="14"/>
        <color theme="1"/>
        <rFont val="Calibri (Textkörper)"/>
      </rPr>
      <t>nur zur Information</t>
    </r>
    <r>
      <rPr>
        <sz val="14"/>
        <color theme="1"/>
        <rFont val="Calibri (Textkörper)"/>
      </rPr>
      <t xml:space="preserve">;  alle Umrechnungen erfolgen </t>
    </r>
    <r>
      <rPr>
        <u/>
        <sz val="14"/>
        <color theme="1"/>
        <rFont val="Calibri (Textkörper)"/>
      </rPr>
      <t>automatisch</t>
    </r>
    <r>
      <rPr>
        <sz val="14"/>
        <color theme="1"/>
        <rFont val="Calibri (Textkörper)"/>
      </rPr>
      <t xml:space="preserve"> auf Basis Ihrer Eingaben in Spalte "F". Bitte beim Eintragen in  Spalte "F" immer geforderte(n) </t>
    </r>
    <r>
      <rPr>
        <b/>
        <sz val="14"/>
        <color theme="1"/>
        <rFont val="Calibri (Textkörper)"/>
      </rPr>
      <t xml:space="preserve">Anzahl / Zeitraum und EINHEIT </t>
    </r>
    <r>
      <rPr>
        <sz val="14"/>
        <color theme="1"/>
        <rFont val="Calibri (Textkörper)"/>
      </rPr>
      <t xml:space="preserve"> beachten).</t>
    </r>
  </si>
  <si>
    <t xml:space="preserve">Sollten Abwesenheiten in den letzten 3 Jahren bspw. aufgrund von Elternzeit, Schwangerschaft, Krankhkeit o.ä. entstanden sein, kann auf ANTRAG der 3 Jahrszeitraum um diese Zeitspanne verlängert werden. Bitte kontaktieren Sie in solchen Fällen bitte die MA:Innen des Sachgebietes Habilitationen (habilitation.mf@mailbox.tu-dresden.de)  </t>
  </si>
  <si>
    <t>aktive Mitarbeit bei der Entwicklung von Auswahlinstrumenten für das AdH</t>
  </si>
  <si>
    <t>z.B. Itementwicklung für naturwissenschafltichen Test, Prüfinhalte der MMI Stationen</t>
  </si>
  <si>
    <t>betreute wiss. Projekte z.B. in longitudinalem Wiss.Curr. bzw. in curricularen Wahlfächern und fVK</t>
  </si>
  <si>
    <t>Anrechnung von Lehrleistung für Habilitation</t>
  </si>
  <si>
    <t xml:space="preserve">Ihre Lehrleistungs-punkte (berechnet)   Ziel  ➔ mind. 100 Punkte
</t>
  </si>
  <si>
    <t>Grenzwert für die Anerkennung ➜</t>
  </si>
  <si>
    <t>Für die Anerkennung vollständig erbrachter Lehrleistungen sind mindestens 100 Lehrleistungs-Punkte zu erzielen.</t>
  </si>
  <si>
    <t>Erläuterungen zur Erfassung von Lehrleistungen in Habilitations-Verfahren</t>
  </si>
  <si>
    <r>
      <t xml:space="preserve">
Anrechnung nur als PL / Antragssteller:in, </t>
    </r>
    <r>
      <rPr>
        <u/>
        <sz val="12"/>
        <color theme="1"/>
        <rFont val="Calibri (Textkörper)"/>
      </rPr>
      <t>nicht</t>
    </r>
    <r>
      <rPr>
        <sz val="12"/>
        <color theme="1"/>
        <rFont val="Calibri"/>
        <family val="2"/>
        <scheme val="minor"/>
      </rPr>
      <t xml:space="preserve"> bei reiner Mitarbeit im Projekt; 
</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</si>
</sst>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2">
    <font>
      <sz val="12"/>
      <color theme="1"/>
      <name val="Calibri"/>
      <family val="2"/>
      <scheme val="minor"/>
    </font>
    <font>
      <b/>
      <sz val="12"/>
      <color theme="1"/>
      <name val="Calibri"/>
      <family val="2"/>
      <scheme val="minor"/>
    </font>
    <font>
      <sz val="14"/>
      <color theme="1"/>
      <name val="Calibri"/>
      <family val="2"/>
      <scheme val="minor"/>
    </font>
    <font>
      <sz val="10"/>
      <color rgb="FF000000"/>
      <name val="Calibri"/>
      <family val="34"/>
    </font>
    <font>
      <sz val="8"/>
      <color rgb="FF000000"/>
      <name val="Calibri"/>
      <family val="34"/>
    </font>
    <font>
      <b/>
      <sz val="10"/>
      <color rgb="FF000000"/>
      <name val="Calibri"/>
      <family val="34"/>
    </font>
    <font>
      <b/>
      <sz val="14"/>
      <color theme="1"/>
      <name val="Calibri"/>
      <family val="2"/>
      <scheme val="minor"/>
    </font>
    <font>
      <sz val="10"/>
      <color rgb="FF000000"/>
      <name val="Calibri"/>
      <family val="2"/>
    </font>
    <font>
      <sz val="10"/>
      <color rgb="FF000000"/>
      <name val="Tahoma"/>
      <family val="2"/>
    </font>
    <font>
      <b/>
      <sz val="14"/>
      <name val="Calibri"/>
      <family val="2"/>
      <scheme val="minor"/>
    </font>
    <font>
      <b/>
      <sz val="20"/>
      <color theme="1"/>
      <name val="Calibri"/>
      <family val="2"/>
      <scheme val="minor"/>
    </font>
    <font>
      <sz val="20"/>
      <color theme="1"/>
      <name val="Calibri"/>
      <family val="2"/>
      <scheme val="minor"/>
    </font>
    <font>
      <u/>
      <sz val="12"/>
      <color theme="1"/>
      <name val="Calibri (Textkörper)"/>
    </font>
    <font>
      <sz val="8"/>
      <color theme="1"/>
      <name val="Calibri"/>
      <family val="2"/>
      <scheme val="minor"/>
    </font>
    <font>
      <b/>
      <sz val="14"/>
      <color theme="1"/>
      <name val="Calibri (Textkörper)"/>
    </font>
    <font>
      <b/>
      <sz val="10"/>
      <color rgb="FF000000"/>
      <name val="Tahoma"/>
      <family val="2"/>
    </font>
    <font>
      <sz val="12"/>
      <color theme="1"/>
      <name val="Calibri (Textkörper)"/>
    </font>
    <font>
      <b/>
      <sz val="14"/>
      <color rgb="FF00B050"/>
      <name val="Calibri"/>
      <family val="2"/>
      <scheme val="minor"/>
    </font>
    <font>
      <sz val="12"/>
      <color rgb="FF000000"/>
      <name val="Calibri"/>
      <family val="2"/>
      <scheme val="minor"/>
    </font>
    <font>
      <b/>
      <sz val="16"/>
      <color theme="1"/>
      <name val="Calibri"/>
      <family val="2"/>
      <scheme val="minor"/>
    </font>
    <font>
      <b/>
      <u/>
      <sz val="12"/>
      <color theme="1"/>
      <name val="Calibri (Textkörper)"/>
    </font>
    <font>
      <sz val="10"/>
      <name val="Calibri (Textkörper)"/>
    </font>
    <font>
      <b/>
      <sz val="18"/>
      <color theme="1"/>
      <name val="Calibri (Textkörper)"/>
    </font>
    <font>
      <b/>
      <sz val="14"/>
      <color theme="9" tint="-0.249977111117893"/>
      <name val="Calibri"/>
      <family val="2"/>
      <scheme val="minor"/>
    </font>
    <font>
      <sz val="14"/>
      <color theme="9" tint="-0.249977111117893"/>
      <name val="Calibri"/>
      <family val="2"/>
      <scheme val="minor"/>
    </font>
    <font>
      <sz val="14"/>
      <name val="Calibri (Textkörper)"/>
    </font>
    <font>
      <sz val="6"/>
      <color rgb="FF000000"/>
      <name val="Calibri (Textkörper)"/>
    </font>
    <font>
      <sz val="18"/>
      <color theme="1"/>
      <name val="Calibri (Textkörper)"/>
    </font>
    <font>
      <sz val="18"/>
      <color theme="1"/>
      <name val="Calibri"/>
      <family val="2"/>
      <scheme val="minor"/>
    </font>
    <font>
      <sz val="10"/>
      <color theme="1"/>
      <name val="Calibri (Textkörper)"/>
    </font>
    <font>
      <sz val="12"/>
      <color rgb="FFFF0000"/>
      <name val="Calibri (Textkörper)"/>
    </font>
    <font>
      <i/>
      <sz val="9"/>
      <color rgb="FF000000"/>
      <name val="Helvetica"/>
      <family val="2"/>
    </font>
    <font>
      <sz val="14"/>
      <color theme="1"/>
      <name val="Calibri (Textkörper)"/>
    </font>
    <font>
      <u/>
      <sz val="14"/>
      <color theme="1"/>
      <name val="Calibri (Textkörper)"/>
    </font>
    <font>
      <b/>
      <sz val="12"/>
      <color rgb="FF000000"/>
      <name val="Helvetica"/>
      <family val="2"/>
    </font>
    <font>
      <sz val="12"/>
      <color rgb="FF000000"/>
      <name val="Helvetica"/>
      <family val="2"/>
    </font>
    <font>
      <b/>
      <sz val="18"/>
      <color theme="1"/>
      <name val="Calibri"/>
      <family val="2"/>
      <scheme val="minor"/>
    </font>
    <font>
      <b/>
      <i/>
      <sz val="14"/>
      <color theme="1"/>
      <name val="Calibri"/>
      <family val="2"/>
      <scheme val="minor"/>
    </font>
    <font>
      <i/>
      <sz val="14"/>
      <color rgb="FF000000"/>
      <name val="Helvetica"/>
      <family val="2"/>
    </font>
    <font>
      <b/>
      <i/>
      <u/>
      <sz val="14"/>
      <color rgb="FF000000"/>
      <name val="Helvetica"/>
      <family val="2"/>
    </font>
    <font>
      <b/>
      <i/>
      <sz val="14"/>
      <color rgb="FF000000"/>
      <name val="Helvetica"/>
      <family val="2"/>
    </font>
    <font>
      <b/>
      <sz val="12"/>
      <color theme="1"/>
      <name val="Calibri (Textkörper)"/>
    </font>
  </fonts>
  <fills count="9">
    <fill>
      <patternFill patternType="none"/>
    </fill>
    <fill>
      <patternFill patternType="gray125"/>
    </fill>
    <fill>
      <patternFill patternType="solid">
        <fgColor rgb="FFFFC000"/>
        <bgColor indexed="64"/>
      </patternFill>
    </fill>
    <fill>
      <patternFill patternType="solid">
        <fgColor theme="0" tint="-4.9989318521683403E-2"/>
        <bgColor indexed="64"/>
      </patternFill>
    </fill>
    <fill>
      <patternFill patternType="solid">
        <fgColor theme="0"/>
        <bgColor indexed="64"/>
      </patternFill>
    </fill>
    <fill>
      <patternFill patternType="solid">
        <fgColor theme="7" tint="0.59999389629810485"/>
        <bgColor indexed="64"/>
      </patternFill>
    </fill>
    <fill>
      <patternFill patternType="solid">
        <fgColor rgb="FFFFBFA8"/>
        <bgColor indexed="64"/>
      </patternFill>
    </fill>
    <fill>
      <patternFill patternType="solid">
        <fgColor theme="9" tint="0.39997558519241921"/>
        <bgColor indexed="64"/>
      </patternFill>
    </fill>
    <fill>
      <patternFill patternType="solid">
        <fgColor theme="7" tint="0.79998168889431442"/>
        <bgColor indexed="64"/>
      </patternFill>
    </fill>
  </fills>
  <borders count="51">
    <border>
      <left/>
      <right/>
      <top/>
      <bottom/>
      <diagonal/>
    </border>
    <border>
      <left style="medium">
        <color indexed="64"/>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style="medium">
        <color indexed="64"/>
      </left>
      <right/>
      <top/>
      <bottom style="medium">
        <color indexed="64"/>
      </bottom>
      <diagonal/>
    </border>
    <border>
      <left/>
      <right style="medium">
        <color indexed="64"/>
      </right>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top style="thin">
        <color indexed="64"/>
      </top>
      <bottom/>
      <diagonal/>
    </border>
    <border>
      <left style="thin">
        <color indexed="64"/>
      </left>
      <right/>
      <top style="medium">
        <color indexed="64"/>
      </top>
      <bottom style="medium">
        <color indexed="64"/>
      </bottom>
      <diagonal/>
    </border>
    <border>
      <left/>
      <right/>
      <top style="slantDashDot">
        <color indexed="64"/>
      </top>
      <bottom/>
      <diagonal/>
    </border>
    <border>
      <left style="slantDashDot">
        <color indexed="64"/>
      </left>
      <right/>
      <top/>
      <bottom style="slantDashDot">
        <color indexed="64"/>
      </bottom>
      <diagonal/>
    </border>
    <border>
      <left style="slantDashDot">
        <color indexed="64"/>
      </left>
      <right/>
      <top/>
      <bottom/>
      <diagonal/>
    </border>
    <border>
      <left/>
      <right/>
      <top/>
      <bottom style="slantDashDot">
        <color indexed="64"/>
      </bottom>
      <diagonal/>
    </border>
    <border>
      <left style="thin">
        <color indexed="64"/>
      </left>
      <right style="slantDashDot">
        <color indexed="64"/>
      </right>
      <top/>
      <bottom/>
      <diagonal/>
    </border>
    <border>
      <left/>
      <right style="slantDashDot">
        <color indexed="64"/>
      </right>
      <top/>
      <bottom/>
      <diagonal/>
    </border>
    <border>
      <left/>
      <right style="slantDashDot">
        <color indexed="64"/>
      </right>
      <top style="slantDashDot">
        <color indexed="64"/>
      </top>
      <bottom/>
      <diagonal/>
    </border>
    <border>
      <left style="slantDashDot">
        <color indexed="64"/>
      </left>
      <right/>
      <top style="slantDashDot">
        <color indexed="64"/>
      </top>
      <bottom/>
      <diagonal/>
    </border>
    <border>
      <left style="medium">
        <color indexed="64"/>
      </left>
      <right style="medium">
        <color indexed="64"/>
      </right>
      <top/>
      <bottom/>
      <diagonal/>
    </border>
    <border>
      <left style="medium">
        <color indexed="64"/>
      </left>
      <right style="medium">
        <color indexed="64"/>
      </right>
      <top/>
      <bottom style="slantDashDot">
        <color indexed="64"/>
      </bottom>
      <diagonal/>
    </border>
    <border>
      <left/>
      <right/>
      <top style="medium">
        <color indexed="64"/>
      </top>
      <bottom/>
      <diagonal/>
    </border>
    <border>
      <left/>
      <right/>
      <top/>
      <bottom style="medium">
        <color indexed="64"/>
      </bottom>
      <diagonal/>
    </border>
    <border>
      <left/>
      <right/>
      <top/>
      <bottom style="thin">
        <color indexed="64"/>
      </bottom>
      <diagonal/>
    </border>
    <border>
      <left style="thin">
        <color indexed="64"/>
      </left>
      <right/>
      <top/>
      <bottom/>
      <diagonal/>
    </border>
    <border>
      <left style="thin">
        <color indexed="64"/>
      </left>
      <right style="slantDashDot">
        <color indexed="64"/>
      </right>
      <top style="slantDashDot">
        <color indexed="64"/>
      </top>
      <bottom/>
      <diagonal/>
    </border>
    <border>
      <left style="slantDashDot">
        <color indexed="64"/>
      </left>
      <right style="medium">
        <color indexed="64"/>
      </right>
      <top/>
      <bottom style="thin">
        <color indexed="64"/>
      </bottom>
      <diagonal/>
    </border>
    <border>
      <left style="slantDashDot">
        <color indexed="64"/>
      </left>
      <right/>
      <top/>
      <bottom style="thin">
        <color indexed="64"/>
      </bottom>
      <diagonal/>
    </border>
    <border>
      <left/>
      <right style="medium">
        <color indexed="64"/>
      </right>
      <top/>
      <bottom style="thin">
        <color indexed="64"/>
      </bottom>
      <diagonal/>
    </border>
    <border>
      <left style="thin">
        <color indexed="64"/>
      </left>
      <right style="medium">
        <color indexed="64"/>
      </right>
      <top/>
      <bottom style="slantDashDot">
        <color indexed="64"/>
      </bottom>
      <diagonal/>
    </border>
    <border>
      <left style="thin">
        <color indexed="64"/>
      </left>
      <right style="medium">
        <color indexed="64"/>
      </right>
      <top/>
      <bottom/>
      <diagonal/>
    </border>
    <border>
      <left style="medium">
        <color indexed="64"/>
      </left>
      <right/>
      <top/>
      <bottom style="thin">
        <color indexed="64"/>
      </bottom>
      <diagonal/>
    </border>
    <border>
      <left style="slantDashDot">
        <color indexed="64"/>
      </left>
      <right style="medium">
        <color indexed="64"/>
      </right>
      <top/>
      <bottom/>
      <diagonal/>
    </border>
    <border>
      <left style="slantDashDot">
        <color indexed="64"/>
      </left>
      <right style="medium">
        <color indexed="64"/>
      </right>
      <top style="thin">
        <color indexed="64"/>
      </top>
      <bottom/>
      <diagonal/>
    </border>
    <border>
      <left style="medium">
        <color indexed="64"/>
      </left>
      <right style="medium">
        <color indexed="64"/>
      </right>
      <top/>
      <bottom style="thin">
        <color indexed="64"/>
      </bottom>
      <diagonal/>
    </border>
    <border>
      <left style="medium">
        <color indexed="64"/>
      </left>
      <right style="medium">
        <color indexed="64"/>
      </right>
      <top style="thin">
        <color indexed="64"/>
      </top>
      <bottom/>
      <diagonal/>
    </border>
    <border>
      <left style="slantDashDot">
        <color indexed="64"/>
      </left>
      <right style="medium">
        <color indexed="64"/>
      </right>
      <top/>
      <bottom style="slantDashDot">
        <color indexed="64"/>
      </bottom>
      <diagonal/>
    </border>
    <border>
      <left style="thin">
        <color indexed="64"/>
      </left>
      <right/>
      <top/>
      <bottom style="slantDashDot">
        <color indexed="64"/>
      </bottom>
      <diagonal/>
    </border>
    <border>
      <left style="thin">
        <color indexed="64"/>
      </left>
      <right style="slantDashDot">
        <color indexed="64"/>
      </right>
      <top style="medium">
        <color indexed="64"/>
      </top>
      <bottom/>
      <diagonal/>
    </border>
    <border>
      <left style="slantDashDot">
        <color indexed="64"/>
      </left>
      <right/>
      <top style="medium">
        <color indexed="64"/>
      </top>
      <bottom/>
      <diagonal/>
    </border>
    <border>
      <left style="medium">
        <color indexed="64"/>
      </left>
      <right/>
      <top/>
      <bottom style="slantDashDot">
        <color indexed="64"/>
      </bottom>
      <diagonal/>
    </border>
    <border>
      <left style="medium">
        <color indexed="64"/>
      </left>
      <right style="medium">
        <color indexed="64"/>
      </right>
      <top/>
      <bottom style="medium">
        <color indexed="64"/>
      </bottom>
      <diagonal/>
    </border>
    <border>
      <left style="medium">
        <color indexed="64"/>
      </left>
      <right style="medium">
        <color indexed="64"/>
      </right>
      <top style="thin">
        <color indexed="64"/>
      </top>
      <bottom style="medium">
        <color indexed="64"/>
      </bottom>
      <diagonal/>
    </border>
    <border>
      <left style="medium">
        <color indexed="64"/>
      </left>
      <right style="medium">
        <color indexed="64"/>
      </right>
      <top/>
      <bottom style="dashed">
        <color indexed="64"/>
      </bottom>
      <diagonal/>
    </border>
    <border>
      <left style="medium">
        <color indexed="64"/>
      </left>
      <right style="dashed">
        <color indexed="64"/>
      </right>
      <top style="medium">
        <color indexed="64"/>
      </top>
      <bottom style="medium">
        <color indexed="64"/>
      </bottom>
      <diagonal/>
    </border>
    <border>
      <left style="dashed">
        <color indexed="64"/>
      </left>
      <right/>
      <top style="medium">
        <color indexed="64"/>
      </top>
      <bottom style="medium">
        <color indexed="64"/>
      </bottom>
      <diagonal/>
    </border>
    <border>
      <left style="medium">
        <color indexed="64"/>
      </left>
      <right style="medium">
        <color indexed="64"/>
      </right>
      <top style="medium">
        <color indexed="64"/>
      </top>
      <bottom style="medium">
        <color indexed="64"/>
      </bottom>
      <diagonal/>
    </border>
    <border>
      <left style="thin">
        <color indexed="64"/>
      </left>
      <right style="medium">
        <color indexed="64"/>
      </right>
      <top/>
      <bottom style="medium">
        <color indexed="64"/>
      </bottom>
      <diagonal/>
    </border>
    <border>
      <left/>
      <right style="medium">
        <color indexed="64"/>
      </right>
      <top style="medium">
        <color indexed="64"/>
      </top>
      <bottom style="medium">
        <color indexed="64"/>
      </bottom>
      <diagonal/>
    </border>
    <border>
      <left/>
      <right style="thin">
        <color indexed="64"/>
      </right>
      <top/>
      <bottom style="medium">
        <color indexed="64"/>
      </bottom>
      <diagonal/>
    </border>
    <border>
      <left/>
      <right style="thin">
        <color indexed="64"/>
      </right>
      <top style="medium">
        <color indexed="64"/>
      </top>
      <bottom style="thin">
        <color indexed="64"/>
      </bottom>
      <diagonal/>
    </border>
  </borders>
  <cellStyleXfs count="1">
    <xf numFmtId="0" fontId="0" fillId="0" borderId="0"/>
  </cellStyleXfs>
  <cellXfs count="215">
    <xf numFmtId="0" fontId="0" fillId="0" borderId="0" xfId="0"/>
    <xf numFmtId="0" fontId="0" fillId="0" borderId="0" xfId="0" applyAlignment="1">
      <alignment vertical="top"/>
    </xf>
    <xf numFmtId="0" fontId="2" fillId="0" borderId="0" xfId="0" applyFont="1" applyAlignment="1">
      <alignment vertical="top"/>
    </xf>
    <xf numFmtId="0" fontId="0" fillId="0" borderId="2" xfId="0" applyBorder="1" applyAlignment="1" applyProtection="1">
      <alignment vertical="top" wrapText="1"/>
      <protection locked="0"/>
    </xf>
    <xf numFmtId="0" fontId="0" fillId="0" borderId="4" xfId="0" applyBorder="1" applyAlignment="1" applyProtection="1">
      <alignment vertical="top" wrapText="1"/>
      <protection locked="0"/>
    </xf>
    <xf numFmtId="0" fontId="0" fillId="0" borderId="6" xfId="0" applyBorder="1" applyAlignment="1" applyProtection="1">
      <alignment vertical="top" wrapText="1"/>
      <protection locked="0"/>
    </xf>
    <xf numFmtId="0" fontId="0" fillId="0" borderId="0" xfId="0" applyAlignment="1">
      <alignment wrapText="1"/>
    </xf>
    <xf numFmtId="49" fontId="11" fillId="0" borderId="7" xfId="0" applyNumberFormat="1" applyFont="1" applyBorder="1" applyAlignment="1">
      <alignment horizontal="center" vertical="top"/>
    </xf>
    <xf numFmtId="49" fontId="1" fillId="5" borderId="1" xfId="0" applyNumberFormat="1" applyFont="1" applyFill="1" applyBorder="1" applyAlignment="1">
      <alignment horizontal="right" vertical="top"/>
    </xf>
    <xf numFmtId="0" fontId="0" fillId="0" borderId="0" xfId="0" applyAlignment="1">
      <alignment vertical="top" wrapText="1"/>
    </xf>
    <xf numFmtId="0" fontId="13" fillId="0" borderId="0" xfId="0" applyFont="1" applyAlignment="1">
      <alignment horizontal="left" vertical="center" wrapText="1"/>
    </xf>
    <xf numFmtId="0" fontId="0" fillId="0" borderId="0" xfId="0" applyAlignment="1">
      <alignment horizontal="center" vertical="top"/>
    </xf>
    <xf numFmtId="49" fontId="0" fillId="0" borderId="3" xfId="0" applyNumberFormat="1" applyBorder="1" applyAlignment="1">
      <alignment horizontal="right" vertical="top"/>
    </xf>
    <xf numFmtId="0" fontId="0" fillId="0" borderId="22" xfId="0" applyBorder="1" applyAlignment="1">
      <alignment horizontal="right" vertical="top"/>
    </xf>
    <xf numFmtId="49" fontId="0" fillId="0" borderId="0" xfId="0" applyNumberFormat="1" applyAlignment="1">
      <alignment horizontal="center" vertical="top"/>
    </xf>
    <xf numFmtId="49" fontId="9" fillId="5" borderId="7" xfId="0" applyNumberFormat="1" applyFont="1" applyFill="1" applyBorder="1" applyAlignment="1">
      <alignment horizontal="center" vertical="top"/>
    </xf>
    <xf numFmtId="0" fontId="9" fillId="5" borderId="10" xfId="0" applyFont="1" applyFill="1" applyBorder="1" applyAlignment="1">
      <alignment vertical="top" wrapText="1"/>
    </xf>
    <xf numFmtId="0" fontId="9" fillId="5" borderId="8" xfId="0" applyFont="1" applyFill="1" applyBorder="1" applyAlignment="1">
      <alignment horizontal="left" vertical="top" wrapText="1"/>
    </xf>
    <xf numFmtId="0" fontId="9" fillId="7" borderId="8" xfId="0" applyFont="1" applyFill="1" applyBorder="1" applyAlignment="1">
      <alignment horizontal="left" vertical="top" wrapText="1"/>
    </xf>
    <xf numFmtId="49" fontId="9" fillId="5" borderId="21" xfId="0" applyNumberFormat="1" applyFont="1" applyFill="1" applyBorder="1" applyAlignment="1">
      <alignment vertical="top" wrapText="1"/>
    </xf>
    <xf numFmtId="49" fontId="9" fillId="5" borderId="8" xfId="0" applyNumberFormat="1" applyFont="1" applyFill="1" applyBorder="1" applyAlignment="1">
      <alignment vertical="top" wrapText="1"/>
    </xf>
    <xf numFmtId="49" fontId="6" fillId="3" borderId="9" xfId="0" applyNumberFormat="1" applyFont="1" applyFill="1" applyBorder="1" applyAlignment="1">
      <alignment horizontal="center" vertical="top"/>
    </xf>
    <xf numFmtId="0" fontId="0" fillId="3" borderId="24" xfId="0" applyFill="1" applyBorder="1" applyAlignment="1">
      <alignment vertical="top" wrapText="1"/>
    </xf>
    <xf numFmtId="0" fontId="0" fillId="3" borderId="0" xfId="0" applyFill="1" applyAlignment="1">
      <alignment horizontal="center" vertical="top"/>
    </xf>
    <xf numFmtId="49" fontId="0" fillId="3" borderId="0" xfId="0" applyNumberFormat="1" applyFill="1" applyAlignment="1">
      <alignment horizontal="center" vertical="top"/>
    </xf>
    <xf numFmtId="0" fontId="0" fillId="3" borderId="15" xfId="0" applyFill="1" applyBorder="1" applyAlignment="1">
      <alignment horizontal="left" vertical="top" wrapText="1"/>
    </xf>
    <xf numFmtId="0" fontId="23" fillId="3" borderId="0" xfId="0" applyFont="1" applyFill="1" applyAlignment="1">
      <alignment horizontal="center" wrapText="1"/>
    </xf>
    <xf numFmtId="0" fontId="18" fillId="0" borderId="27" xfId="0" applyFont="1" applyBorder="1" applyAlignment="1">
      <alignment horizontal="center" vertical="center" readingOrder="1"/>
    </xf>
    <xf numFmtId="0" fontId="18" fillId="0" borderId="31" xfId="0" applyFont="1" applyBorder="1" applyAlignment="1">
      <alignment horizontal="center" vertical="center" wrapText="1" readingOrder="1"/>
    </xf>
    <xf numFmtId="0" fontId="0" fillId="0" borderId="33" xfId="0" applyBorder="1" applyAlignment="1">
      <alignment horizontal="center" vertical="center" wrapText="1"/>
    </xf>
    <xf numFmtId="0" fontId="0" fillId="0" borderId="0" xfId="0" applyAlignment="1">
      <alignment horizontal="center" vertical="center" wrapText="1"/>
    </xf>
    <xf numFmtId="0" fontId="2" fillId="3" borderId="0" xfId="0" applyFont="1" applyFill="1" applyAlignment="1">
      <alignment horizontal="left" wrapText="1"/>
    </xf>
    <xf numFmtId="0" fontId="0" fillId="0" borderId="3" xfId="0" applyBorder="1" applyAlignment="1">
      <alignment horizontal="center" vertical="center" wrapText="1"/>
    </xf>
    <xf numFmtId="49" fontId="0" fillId="3" borderId="22" xfId="0" applyNumberFormat="1" applyFill="1" applyBorder="1" applyAlignment="1">
      <alignment horizontal="center" vertical="top"/>
    </xf>
    <xf numFmtId="0" fontId="1" fillId="3" borderId="15" xfId="0" applyFont="1" applyFill="1" applyBorder="1" applyAlignment="1">
      <alignment horizontal="left" vertical="top" wrapText="1"/>
    </xf>
    <xf numFmtId="0" fontId="0" fillId="0" borderId="40" xfId="0" applyBorder="1" applyAlignment="1">
      <alignment horizontal="center" vertical="center" wrapText="1"/>
    </xf>
    <xf numFmtId="0" fontId="1" fillId="0" borderId="43" xfId="0" applyFont="1" applyBorder="1" applyAlignment="1">
      <alignment horizontal="center" vertical="top" wrapText="1"/>
    </xf>
    <xf numFmtId="2" fontId="6" fillId="4" borderId="5" xfId="0" applyNumberFormat="1" applyFont="1" applyFill="1" applyBorder="1" applyAlignment="1">
      <alignment horizontal="right" vertical="center" wrapText="1"/>
    </xf>
    <xf numFmtId="0" fontId="2" fillId="3" borderId="0" xfId="0" applyFont="1" applyFill="1" applyAlignment="1">
      <alignment horizontal="left" vertical="center" wrapText="1"/>
    </xf>
    <xf numFmtId="0" fontId="6" fillId="7" borderId="22" xfId="0" applyFont="1" applyFill="1" applyBorder="1" applyAlignment="1">
      <alignment horizontal="left" vertical="center" wrapText="1"/>
    </xf>
    <xf numFmtId="49" fontId="6" fillId="3" borderId="0" xfId="0" applyNumberFormat="1" applyFont="1" applyFill="1" applyAlignment="1">
      <alignment horizontal="center" vertical="top"/>
    </xf>
    <xf numFmtId="0" fontId="1" fillId="3" borderId="25" xfId="0" applyFont="1" applyFill="1" applyBorder="1" applyAlignment="1">
      <alignment vertical="top" wrapText="1"/>
    </xf>
    <xf numFmtId="0" fontId="17" fillId="3" borderId="21" xfId="0" applyFont="1" applyFill="1" applyBorder="1" applyAlignment="1">
      <alignment horizontal="center" wrapText="1"/>
    </xf>
    <xf numFmtId="0" fontId="23" fillId="3" borderId="0" xfId="0" applyFont="1" applyFill="1" applyAlignment="1">
      <alignment horizontal="left" wrapText="1"/>
    </xf>
    <xf numFmtId="0" fontId="2" fillId="3" borderId="21" xfId="0" applyFont="1" applyFill="1" applyBorder="1"/>
    <xf numFmtId="0" fontId="0" fillId="3" borderId="15" xfId="0" applyFill="1" applyBorder="1" applyAlignment="1">
      <alignment horizontal="left" vertical="center" wrapText="1"/>
    </xf>
    <xf numFmtId="0" fontId="17" fillId="3" borderId="0" xfId="0" applyFont="1" applyFill="1" applyAlignment="1">
      <alignment horizontal="center" wrapText="1"/>
    </xf>
    <xf numFmtId="0" fontId="2" fillId="3" borderId="0" xfId="0" applyFont="1" applyFill="1"/>
    <xf numFmtId="0" fontId="0" fillId="3" borderId="15" xfId="0" applyFill="1" applyBorder="1" applyAlignment="1">
      <alignment vertical="top" wrapText="1"/>
    </xf>
    <xf numFmtId="0" fontId="18" fillId="0" borderId="26" xfId="0" applyFont="1" applyBorder="1" applyAlignment="1">
      <alignment horizontal="center" vertical="center" wrapText="1" readingOrder="1"/>
    </xf>
    <xf numFmtId="0" fontId="18" fillId="0" borderId="28" xfId="0" applyFont="1" applyBorder="1" applyAlignment="1">
      <alignment horizontal="center" vertical="center" wrapText="1" readingOrder="1"/>
    </xf>
    <xf numFmtId="0" fontId="0" fillId="0" borderId="4" xfId="0" applyBorder="1" applyAlignment="1">
      <alignment horizontal="center" vertical="center" wrapText="1"/>
    </xf>
    <xf numFmtId="0" fontId="0" fillId="0" borderId="13" xfId="0" applyBorder="1" applyAlignment="1">
      <alignment horizontal="center" vertical="center" wrapText="1"/>
    </xf>
    <xf numFmtId="0" fontId="0" fillId="0" borderId="19" xfId="0" applyBorder="1" applyAlignment="1">
      <alignment horizontal="center" vertical="center" wrapText="1"/>
    </xf>
    <xf numFmtId="0" fontId="1" fillId="3" borderId="15" xfId="0" applyFont="1" applyFill="1" applyBorder="1" applyAlignment="1">
      <alignment horizontal="left" vertical="center" wrapText="1"/>
    </xf>
    <xf numFmtId="0" fontId="0" fillId="0" borderId="27" xfId="0" applyBorder="1" applyAlignment="1">
      <alignment horizontal="center" vertical="center" wrapText="1"/>
    </xf>
    <xf numFmtId="0" fontId="0" fillId="0" borderId="34" xfId="0" applyBorder="1" applyAlignment="1">
      <alignment horizontal="center" vertical="center" wrapText="1"/>
    </xf>
    <xf numFmtId="0" fontId="1" fillId="0" borderId="42" xfId="0" applyFont="1" applyBorder="1" applyAlignment="1">
      <alignment horizontal="center" vertical="top" wrapText="1"/>
    </xf>
    <xf numFmtId="0" fontId="2" fillId="3" borderId="14" xfId="0" applyFont="1" applyFill="1" applyBorder="1" applyAlignment="1">
      <alignment horizontal="left" vertical="center" wrapText="1"/>
    </xf>
    <xf numFmtId="0" fontId="6" fillId="7" borderId="0" xfId="0" applyFont="1" applyFill="1" applyAlignment="1">
      <alignment horizontal="left" vertical="center" wrapText="1"/>
    </xf>
    <xf numFmtId="49" fontId="6" fillId="3" borderId="11" xfId="0" applyNumberFormat="1" applyFont="1" applyFill="1" applyBorder="1" applyAlignment="1">
      <alignment horizontal="center" vertical="top"/>
    </xf>
    <xf numFmtId="0" fontId="1" fillId="3" borderId="11" xfId="0" applyFont="1" applyFill="1" applyBorder="1" applyAlignment="1">
      <alignment horizontal="center" wrapText="1"/>
    </xf>
    <xf numFmtId="0" fontId="23" fillId="3" borderId="21" xfId="0" applyFont="1" applyFill="1" applyBorder="1" applyAlignment="1">
      <alignment horizontal="left" wrapText="1"/>
    </xf>
    <xf numFmtId="0" fontId="1" fillId="3" borderId="0" xfId="0" applyFont="1" applyFill="1" applyAlignment="1">
      <alignment horizontal="center" wrapText="1"/>
    </xf>
    <xf numFmtId="0" fontId="0" fillId="3" borderId="24" xfId="0" applyFill="1" applyBorder="1" applyAlignment="1">
      <alignment horizontal="left" vertical="top" wrapText="1"/>
    </xf>
    <xf numFmtId="0" fontId="0" fillId="0" borderId="31" xfId="0" applyBorder="1" applyAlignment="1">
      <alignment horizontal="center" vertical="center" wrapText="1"/>
    </xf>
    <xf numFmtId="0" fontId="0" fillId="3" borderId="30" xfId="0" applyFill="1" applyBorder="1" applyAlignment="1">
      <alignment horizontal="left" vertical="top" wrapText="1"/>
    </xf>
    <xf numFmtId="0" fontId="0" fillId="0" borderId="35" xfId="0" applyBorder="1" applyAlignment="1">
      <alignment horizontal="center" vertical="center" wrapText="1"/>
    </xf>
    <xf numFmtId="0" fontId="2" fillId="4" borderId="3" xfId="0" applyFont="1" applyFill="1" applyBorder="1" applyAlignment="1">
      <alignment vertical="top" wrapText="1"/>
    </xf>
    <xf numFmtId="0" fontId="2" fillId="4" borderId="0" xfId="0" applyFont="1" applyFill="1" applyAlignment="1">
      <alignment vertical="top" wrapText="1"/>
    </xf>
    <xf numFmtId="0" fontId="28" fillId="4" borderId="3" xfId="0" applyFont="1" applyFill="1" applyBorder="1" applyAlignment="1">
      <alignment horizontal="right" vertical="center" wrapText="1"/>
    </xf>
    <xf numFmtId="0" fontId="1" fillId="3" borderId="24" xfId="0" applyFont="1" applyFill="1" applyBorder="1" applyAlignment="1">
      <alignment horizontal="left" vertical="top" wrapText="1"/>
    </xf>
    <xf numFmtId="0" fontId="0" fillId="0" borderId="20" xfId="0" applyBorder="1" applyAlignment="1">
      <alignment horizontal="center" vertical="center" wrapText="1"/>
    </xf>
    <xf numFmtId="2" fontId="6" fillId="4" borderId="45" xfId="0" applyNumberFormat="1" applyFont="1" applyFill="1" applyBorder="1" applyAlignment="1">
      <alignment horizontal="right" vertical="center" wrapText="1"/>
    </xf>
    <xf numFmtId="0" fontId="0" fillId="3" borderId="11" xfId="0" applyFill="1" applyBorder="1" applyAlignment="1">
      <alignment horizontal="center" wrapText="1"/>
    </xf>
    <xf numFmtId="0" fontId="0" fillId="3" borderId="24" xfId="0" applyFill="1" applyBorder="1" applyAlignment="1">
      <alignment horizontal="left" vertical="center" wrapText="1"/>
    </xf>
    <xf numFmtId="0" fontId="0" fillId="3" borderId="0" xfId="0" applyFill="1" applyAlignment="1">
      <alignment horizontal="center" wrapText="1"/>
    </xf>
    <xf numFmtId="0" fontId="18" fillId="0" borderId="27" xfId="0" applyFont="1" applyBorder="1" applyAlignment="1">
      <alignment horizontal="center" vertical="center" wrapText="1" readingOrder="1"/>
    </xf>
    <xf numFmtId="0" fontId="18" fillId="0" borderId="34" xfId="0" applyFont="1" applyBorder="1" applyAlignment="1">
      <alignment horizontal="center" vertical="center" wrapText="1" readingOrder="1"/>
    </xf>
    <xf numFmtId="0" fontId="6" fillId="4" borderId="3" xfId="0" applyFont="1" applyFill="1" applyBorder="1" applyAlignment="1">
      <alignment vertical="top" wrapText="1"/>
    </xf>
    <xf numFmtId="0" fontId="6" fillId="4" borderId="0" xfId="0" applyFont="1" applyFill="1" applyAlignment="1">
      <alignment vertical="top" wrapText="1"/>
    </xf>
    <xf numFmtId="0" fontId="0" fillId="3" borderId="24" xfId="0" applyFill="1" applyBorder="1" applyAlignment="1">
      <alignment horizontal="left" vertical="center" wrapText="1" indent="2"/>
    </xf>
    <xf numFmtId="0" fontId="0" fillId="0" borderId="32" xfId="0" applyBorder="1" applyAlignment="1">
      <alignment horizontal="center" vertical="center" wrapText="1"/>
    </xf>
    <xf numFmtId="0" fontId="1" fillId="3" borderId="15" xfId="0" applyFont="1" applyFill="1" applyBorder="1" applyAlignment="1">
      <alignment vertical="top" wrapText="1"/>
    </xf>
    <xf numFmtId="0" fontId="1" fillId="3" borderId="37" xfId="0" applyFont="1" applyFill="1" applyBorder="1" applyAlignment="1">
      <alignment horizontal="left" vertical="top" wrapText="1"/>
    </xf>
    <xf numFmtId="0" fontId="0" fillId="0" borderId="36" xfId="0" applyBorder="1" applyAlignment="1">
      <alignment horizontal="center" vertical="center" wrapText="1"/>
    </xf>
    <xf numFmtId="0" fontId="6" fillId="4" borderId="46" xfId="0" applyFont="1" applyFill="1" applyBorder="1" applyAlignment="1">
      <alignment horizontal="center" vertical="center" wrapText="1"/>
    </xf>
    <xf numFmtId="2" fontId="6" fillId="4" borderId="7" xfId="0" applyNumberFormat="1" applyFont="1" applyFill="1" applyBorder="1" applyAlignment="1">
      <alignment horizontal="center" vertical="center" wrapText="1"/>
    </xf>
    <xf numFmtId="0" fontId="2" fillId="3" borderId="14" xfId="0" applyFont="1" applyFill="1" applyBorder="1" applyAlignment="1">
      <alignment horizontal="left" wrapText="1"/>
    </xf>
    <xf numFmtId="0" fontId="0" fillId="0" borderId="26" xfId="0" applyBorder="1" applyAlignment="1">
      <alignment horizontal="center" vertical="top"/>
    </xf>
    <xf numFmtId="0" fontId="0" fillId="0" borderId="28" xfId="0" applyBorder="1" applyAlignment="1">
      <alignment horizontal="center" vertical="top"/>
    </xf>
    <xf numFmtId="0" fontId="6" fillId="4" borderId="3" xfId="0" applyFont="1" applyFill="1" applyBorder="1" applyAlignment="1">
      <alignment horizontal="center" wrapText="1"/>
    </xf>
    <xf numFmtId="0" fontId="6" fillId="4" borderId="0" xfId="0" applyFont="1" applyFill="1" applyAlignment="1">
      <alignment horizontal="center" vertical="center" wrapText="1"/>
    </xf>
    <xf numFmtId="0" fontId="28" fillId="4" borderId="3" xfId="0" applyFont="1" applyFill="1" applyBorder="1" applyAlignment="1">
      <alignment horizontal="right" wrapText="1"/>
    </xf>
    <xf numFmtId="0" fontId="18" fillId="0" borderId="14" xfId="0" applyFont="1" applyBorder="1" applyAlignment="1">
      <alignment horizontal="center" vertical="center" wrapText="1" readingOrder="1"/>
    </xf>
    <xf numFmtId="0" fontId="18" fillId="0" borderId="12" xfId="0" applyFont="1" applyBorder="1" applyAlignment="1">
      <alignment horizontal="center" vertical="center" wrapText="1" readingOrder="1"/>
    </xf>
    <xf numFmtId="0" fontId="6" fillId="4" borderId="3" xfId="0" applyFont="1" applyFill="1" applyBorder="1" applyAlignment="1">
      <alignment horizontal="center" vertical="center" wrapText="1"/>
    </xf>
    <xf numFmtId="49" fontId="0" fillId="3" borderId="49" xfId="0" applyNumberFormat="1" applyFill="1" applyBorder="1" applyAlignment="1">
      <alignment horizontal="center" vertical="top"/>
    </xf>
    <xf numFmtId="0" fontId="27" fillId="4" borderId="5" xfId="0" applyFont="1" applyFill="1" applyBorder="1" applyAlignment="1">
      <alignment horizontal="right" wrapText="1"/>
    </xf>
    <xf numFmtId="0" fontId="18" fillId="0" borderId="0" xfId="0" applyFont="1" applyAlignment="1">
      <alignment horizontal="center" vertical="center" wrapText="1"/>
    </xf>
    <xf numFmtId="0" fontId="18" fillId="0" borderId="0" xfId="0" applyFont="1" applyAlignment="1">
      <alignment horizontal="center"/>
    </xf>
    <xf numFmtId="0" fontId="0" fillId="3" borderId="30" xfId="0" applyFill="1" applyBorder="1" applyAlignment="1">
      <alignment vertical="top" wrapText="1"/>
    </xf>
    <xf numFmtId="0" fontId="18" fillId="0" borderId="23" xfId="0" applyFont="1" applyBorder="1" applyAlignment="1">
      <alignment horizontal="center" vertical="center" wrapText="1" readingOrder="1"/>
    </xf>
    <xf numFmtId="0" fontId="23" fillId="3" borderId="0" xfId="0" applyFont="1" applyFill="1" applyAlignment="1">
      <alignment horizontal="left" vertical="center" wrapText="1"/>
    </xf>
    <xf numFmtId="0" fontId="1" fillId="3" borderId="38" xfId="0" applyFont="1" applyFill="1" applyBorder="1" applyAlignment="1">
      <alignment vertical="top" wrapText="1"/>
    </xf>
    <xf numFmtId="0" fontId="1" fillId="3" borderId="24" xfId="0" applyFont="1" applyFill="1" applyBorder="1" applyAlignment="1">
      <alignment vertical="top" wrapText="1"/>
    </xf>
    <xf numFmtId="0" fontId="0" fillId="3" borderId="24" xfId="0" applyFill="1" applyBorder="1" applyAlignment="1">
      <alignment vertical="top"/>
    </xf>
    <xf numFmtId="49" fontId="18" fillId="0" borderId="35" xfId="0" applyNumberFormat="1" applyFont="1" applyBorder="1" applyAlignment="1">
      <alignment horizontal="center" vertical="center" wrapText="1"/>
    </xf>
    <xf numFmtId="0" fontId="0" fillId="3" borderId="29" xfId="0" applyFill="1" applyBorder="1" applyAlignment="1">
      <alignment vertical="top" wrapText="1"/>
    </xf>
    <xf numFmtId="0" fontId="0" fillId="0" borderId="41" xfId="0" applyBorder="1" applyAlignment="1">
      <alignment horizontal="center" vertical="center" wrapText="1"/>
    </xf>
    <xf numFmtId="0" fontId="18" fillId="0" borderId="33" xfId="0" applyFont="1" applyBorder="1" applyAlignment="1">
      <alignment horizontal="center" vertical="center" wrapText="1"/>
    </xf>
    <xf numFmtId="0" fontId="18" fillId="0" borderId="32" xfId="0" applyFont="1" applyBorder="1" applyAlignment="1">
      <alignment horizontal="center" vertical="center" wrapText="1"/>
    </xf>
    <xf numFmtId="0" fontId="18" fillId="0" borderId="4" xfId="0" applyFont="1" applyBorder="1" applyAlignment="1">
      <alignment horizontal="center" vertical="center" wrapText="1"/>
    </xf>
    <xf numFmtId="0" fontId="0" fillId="0" borderId="3" xfId="0" applyBorder="1" applyAlignment="1">
      <alignment vertical="top" wrapText="1"/>
    </xf>
    <xf numFmtId="0" fontId="0" fillId="3" borderId="47" xfId="0" applyFill="1" applyBorder="1" applyAlignment="1">
      <alignment vertical="top" wrapText="1"/>
    </xf>
    <xf numFmtId="49" fontId="0" fillId="0" borderId="21" xfId="0" applyNumberFormat="1" applyBorder="1" applyAlignment="1">
      <alignment horizontal="center" vertical="top"/>
    </xf>
    <xf numFmtId="0" fontId="0" fillId="0" borderId="21" xfId="0" applyBorder="1" applyAlignment="1">
      <alignment vertical="top" wrapText="1"/>
    </xf>
    <xf numFmtId="0" fontId="6" fillId="4" borderId="0" xfId="0" applyFont="1" applyFill="1" applyAlignment="1">
      <alignment wrapText="1"/>
    </xf>
    <xf numFmtId="0" fontId="24" fillId="0" borderId="0" xfId="0" applyFont="1" applyAlignment="1">
      <alignment horizontal="center" vertical="top"/>
    </xf>
    <xf numFmtId="0" fontId="0" fillId="0" borderId="21" xfId="0" applyBorder="1" applyAlignment="1">
      <alignment horizontal="center" vertical="top"/>
    </xf>
    <xf numFmtId="0" fontId="19" fillId="0" borderId="8" xfId="0" applyFont="1" applyBorder="1" applyAlignment="1">
      <alignment vertical="top" wrapText="1"/>
    </xf>
    <xf numFmtId="0" fontId="19" fillId="0" borderId="8" xfId="0" applyFont="1" applyBorder="1" applyAlignment="1">
      <alignment horizontal="left" vertical="top" wrapText="1"/>
    </xf>
    <xf numFmtId="0" fontId="6" fillId="7" borderId="48" xfId="0" applyFont="1" applyFill="1" applyBorder="1" applyAlignment="1">
      <alignment horizontal="center" vertical="center"/>
    </xf>
    <xf numFmtId="0" fontId="31" fillId="0" borderId="0" xfId="0" applyFont="1" applyAlignment="1">
      <alignment vertical="center" wrapText="1"/>
    </xf>
    <xf numFmtId="0" fontId="0" fillId="0" borderId="23" xfId="0" applyBorder="1" applyAlignment="1">
      <alignment vertical="top"/>
    </xf>
    <xf numFmtId="0" fontId="2" fillId="0" borderId="24" xfId="0" applyFont="1" applyBorder="1" applyAlignment="1">
      <alignment vertical="top"/>
    </xf>
    <xf numFmtId="49" fontId="9" fillId="2" borderId="50" xfId="0" applyNumberFormat="1" applyFont="1" applyFill="1" applyBorder="1" applyAlignment="1">
      <alignment horizontal="center" vertical="top" wrapText="1"/>
    </xf>
    <xf numFmtId="0" fontId="34" fillId="0" borderId="0" xfId="0" applyFont="1"/>
    <xf numFmtId="0" fontId="35" fillId="0" borderId="0" xfId="0" applyFont="1"/>
    <xf numFmtId="0" fontId="34" fillId="0" borderId="0" xfId="0" applyFont="1" applyAlignment="1">
      <alignment horizontal="center"/>
    </xf>
    <xf numFmtId="0" fontId="37" fillId="0" borderId="0" xfId="0" applyFont="1" applyAlignment="1">
      <alignment horizontal="right"/>
    </xf>
    <xf numFmtId="0" fontId="38" fillId="0" borderId="0" xfId="0" applyFont="1" applyAlignment="1">
      <alignment vertical="center" wrapText="1"/>
    </xf>
    <xf numFmtId="0" fontId="6" fillId="0" borderId="0" xfId="0" applyFont="1" applyAlignment="1">
      <alignment horizontal="right"/>
    </xf>
    <xf numFmtId="0" fontId="37" fillId="0" borderId="0" xfId="0" applyFont="1" applyAlignment="1">
      <alignment horizontal="right" vertical="top"/>
    </xf>
    <xf numFmtId="0" fontId="1" fillId="4" borderId="44" xfId="0" applyFont="1" applyFill="1" applyBorder="1" applyAlignment="1">
      <alignment horizontal="left" wrapText="1"/>
    </xf>
    <xf numFmtId="0" fontId="6" fillId="0" borderId="0" xfId="0" applyFont="1" applyAlignment="1" applyProtection="1">
      <alignment wrapText="1"/>
      <protection locked="0"/>
    </xf>
    <xf numFmtId="0" fontId="36" fillId="8" borderId="0" xfId="0" applyFont="1" applyFill="1" applyAlignment="1">
      <alignment horizontal="center" vertical="center" wrapText="1"/>
    </xf>
    <xf numFmtId="0" fontId="0" fillId="0" borderId="5" xfId="0" applyBorder="1" applyAlignment="1" applyProtection="1">
      <alignment horizontal="center" vertical="top" wrapText="1"/>
      <protection locked="0"/>
    </xf>
    <xf numFmtId="0" fontId="0" fillId="0" borderId="6" xfId="0" applyBorder="1" applyAlignment="1" applyProtection="1">
      <alignment horizontal="center" vertical="top" wrapText="1"/>
      <protection locked="0"/>
    </xf>
    <xf numFmtId="0" fontId="0" fillId="0" borderId="21" xfId="0" applyBorder="1" applyAlignment="1" applyProtection="1">
      <alignment horizontal="center" vertical="top"/>
      <protection locked="0"/>
    </xf>
    <xf numFmtId="0" fontId="0" fillId="0" borderId="0" xfId="0" applyAlignment="1" applyProtection="1">
      <alignment horizontal="center" vertical="top"/>
      <protection locked="0"/>
    </xf>
    <xf numFmtId="0" fontId="0" fillId="0" borderId="22" xfId="0" applyBorder="1" applyAlignment="1" applyProtection="1">
      <alignment horizontal="center" vertical="top"/>
      <protection locked="0"/>
    </xf>
    <xf numFmtId="0" fontId="0" fillId="0" borderId="13" xfId="0" applyBorder="1" applyAlignment="1">
      <alignment horizontal="center" vertical="top"/>
    </xf>
    <xf numFmtId="0" fontId="0" fillId="0" borderId="0" xfId="0" applyAlignment="1">
      <alignment horizontal="center" vertical="top"/>
    </xf>
    <xf numFmtId="0" fontId="19" fillId="0" borderId="7" xfId="0" applyFont="1" applyBorder="1" applyAlignment="1">
      <alignment horizontal="center" vertical="top" wrapText="1"/>
    </xf>
    <xf numFmtId="0" fontId="19" fillId="0" borderId="8" xfId="0" applyFont="1" applyBorder="1" applyAlignment="1">
      <alignment horizontal="center" vertical="top" wrapText="1"/>
    </xf>
    <xf numFmtId="0" fontId="1" fillId="2" borderId="1" xfId="0" applyFont="1" applyFill="1" applyBorder="1" applyAlignment="1">
      <alignment horizontal="center" vertical="top" wrapText="1"/>
    </xf>
    <xf numFmtId="0" fontId="1" fillId="2" borderId="2" xfId="0" applyFont="1" applyFill="1" applyBorder="1" applyAlignment="1">
      <alignment horizontal="center" vertical="top" wrapText="1"/>
    </xf>
    <xf numFmtId="0" fontId="0" fillId="0" borderId="3" xfId="0" applyBorder="1" applyAlignment="1" applyProtection="1">
      <alignment horizontal="left" vertical="top" wrapText="1"/>
      <protection locked="0"/>
    </xf>
    <xf numFmtId="0" fontId="0" fillId="0" borderId="4" xfId="0" applyBorder="1" applyAlignment="1" applyProtection="1">
      <alignment horizontal="left" vertical="top" wrapText="1"/>
      <protection locked="0"/>
    </xf>
    <xf numFmtId="0" fontId="0" fillId="0" borderId="3" xfId="0" applyBorder="1" applyAlignment="1" applyProtection="1">
      <alignment horizontal="center" vertical="top" wrapText="1"/>
      <protection locked="0"/>
    </xf>
    <xf numFmtId="0" fontId="0" fillId="0" borderId="4" xfId="0" applyBorder="1" applyAlignment="1" applyProtection="1">
      <alignment horizontal="center" vertical="top" wrapText="1"/>
      <protection locked="0"/>
    </xf>
    <xf numFmtId="0" fontId="6" fillId="6" borderId="0" xfId="0" applyFont="1" applyFill="1" applyAlignment="1" applyProtection="1">
      <alignment horizontal="right" wrapText="1"/>
      <protection locked="0"/>
    </xf>
    <xf numFmtId="0" fontId="6" fillId="6" borderId="22" xfId="0" applyFont="1" applyFill="1" applyBorder="1" applyAlignment="1" applyProtection="1">
      <alignment horizontal="right" wrapText="1"/>
      <protection locked="0"/>
    </xf>
    <xf numFmtId="0" fontId="0" fillId="3" borderId="39" xfId="0" applyFill="1" applyBorder="1" applyAlignment="1">
      <alignment horizontal="left" vertical="top" wrapText="1"/>
    </xf>
    <xf numFmtId="0" fontId="0" fillId="3" borderId="2" xfId="0" applyFill="1" applyBorder="1" applyAlignment="1">
      <alignment horizontal="left" vertical="top" wrapText="1"/>
    </xf>
    <xf numFmtId="0" fontId="2" fillId="4" borderId="1" xfId="0" applyFont="1" applyFill="1" applyBorder="1" applyAlignment="1">
      <alignment horizontal="left" vertical="top" wrapText="1"/>
    </xf>
    <xf numFmtId="0" fontId="2" fillId="4" borderId="21" xfId="0" applyFont="1" applyFill="1" applyBorder="1" applyAlignment="1">
      <alignment horizontal="left" vertical="top" wrapText="1"/>
    </xf>
    <xf numFmtId="0" fontId="2" fillId="4" borderId="3" xfId="0" applyFont="1" applyFill="1" applyBorder="1" applyAlignment="1">
      <alignment horizontal="left" vertical="top" wrapText="1"/>
    </xf>
    <xf numFmtId="0" fontId="2" fillId="4" borderId="0" xfId="0" applyFont="1" applyFill="1" applyAlignment="1">
      <alignment horizontal="left" vertical="top" wrapText="1"/>
    </xf>
    <xf numFmtId="0" fontId="2" fillId="3" borderId="21" xfId="0" applyFont="1" applyFill="1" applyBorder="1" applyAlignment="1">
      <alignment horizontal="center" wrapText="1"/>
    </xf>
    <xf numFmtId="0" fontId="2" fillId="3" borderId="0" xfId="0" applyFont="1" applyFill="1" applyAlignment="1">
      <alignment horizontal="center" wrapText="1"/>
    </xf>
    <xf numFmtId="0" fontId="2" fillId="3" borderId="22" xfId="0" applyFont="1" applyFill="1" applyBorder="1" applyAlignment="1">
      <alignment horizontal="center" wrapText="1"/>
    </xf>
    <xf numFmtId="0" fontId="14" fillId="3" borderId="21" xfId="0" applyFont="1" applyFill="1" applyBorder="1" applyAlignment="1">
      <alignment horizontal="left" wrapText="1"/>
    </xf>
    <xf numFmtId="0" fontId="14" fillId="3" borderId="0" xfId="0" applyFont="1" applyFill="1" applyAlignment="1">
      <alignment horizontal="left" wrapText="1"/>
    </xf>
    <xf numFmtId="0" fontId="14" fillId="3" borderId="22" xfId="0" applyFont="1" applyFill="1" applyBorder="1" applyAlignment="1">
      <alignment horizontal="left" wrapText="1"/>
    </xf>
    <xf numFmtId="0" fontId="2" fillId="3" borderId="21" xfId="0" applyFont="1" applyFill="1" applyBorder="1" applyAlignment="1">
      <alignment wrapText="1"/>
    </xf>
    <xf numFmtId="0" fontId="2" fillId="3" borderId="0" xfId="0" applyFont="1" applyFill="1" applyAlignment="1">
      <alignment wrapText="1"/>
    </xf>
    <xf numFmtId="0" fontId="2" fillId="3" borderId="22" xfId="0" applyFont="1" applyFill="1" applyBorder="1" applyAlignment="1">
      <alignment wrapText="1"/>
    </xf>
    <xf numFmtId="0" fontId="1" fillId="0" borderId="0" xfId="0" applyFont="1" applyAlignment="1">
      <alignment horizontal="center" vertical="top"/>
    </xf>
    <xf numFmtId="0" fontId="2" fillId="3" borderId="21" xfId="0" applyFont="1" applyFill="1" applyBorder="1"/>
    <xf numFmtId="0" fontId="2" fillId="3" borderId="0" xfId="0" applyFont="1" applyFill="1"/>
    <xf numFmtId="0" fontId="1" fillId="0" borderId="13" xfId="0" applyFont="1" applyBorder="1" applyAlignment="1">
      <alignment horizontal="center" vertical="top"/>
    </xf>
    <xf numFmtId="0" fontId="1" fillId="0" borderId="16" xfId="0" applyFont="1" applyBorder="1" applyAlignment="1">
      <alignment horizontal="center" vertical="top"/>
    </xf>
    <xf numFmtId="0" fontId="28" fillId="4" borderId="3" xfId="0" applyFont="1" applyFill="1" applyBorder="1" applyAlignment="1">
      <alignment horizontal="right" wrapText="1"/>
    </xf>
    <xf numFmtId="0" fontId="28" fillId="4" borderId="5" xfId="0" applyFont="1" applyFill="1" applyBorder="1" applyAlignment="1">
      <alignment horizontal="right" wrapText="1"/>
    </xf>
    <xf numFmtId="0" fontId="0" fillId="3" borderId="18" xfId="0" applyFill="1" applyBorder="1" applyAlignment="1">
      <alignment horizontal="left" vertical="top" wrapText="1"/>
    </xf>
    <xf numFmtId="0" fontId="0" fillId="3" borderId="17" xfId="0" applyFill="1" applyBorder="1" applyAlignment="1">
      <alignment horizontal="left" vertical="top" wrapText="1"/>
    </xf>
    <xf numFmtId="0" fontId="2" fillId="3" borderId="21" xfId="0" applyFont="1" applyFill="1" applyBorder="1" applyAlignment="1">
      <alignment horizontal="left" wrapText="1"/>
    </xf>
    <xf numFmtId="0" fontId="2" fillId="3" borderId="0" xfId="0" applyFont="1" applyFill="1" applyAlignment="1">
      <alignment horizontal="left" wrapText="1"/>
    </xf>
    <xf numFmtId="0" fontId="0" fillId="3" borderId="11" xfId="0" applyFill="1" applyBorder="1" applyAlignment="1">
      <alignment horizontal="left" vertical="top" wrapText="1"/>
    </xf>
    <xf numFmtId="0" fontId="6" fillId="4" borderId="21" xfId="0" applyFont="1" applyFill="1" applyBorder="1" applyAlignment="1">
      <alignment horizontal="left" vertical="top" wrapText="1"/>
    </xf>
    <xf numFmtId="0" fontId="6" fillId="4" borderId="3" xfId="0" applyFont="1" applyFill="1" applyBorder="1" applyAlignment="1">
      <alignment horizontal="left" vertical="top" wrapText="1"/>
    </xf>
    <xf numFmtId="0" fontId="6" fillId="4" borderId="0" xfId="0" applyFont="1" applyFill="1" applyAlignment="1">
      <alignment horizontal="left" vertical="top" wrapText="1"/>
    </xf>
    <xf numFmtId="0" fontId="2" fillId="3" borderId="14" xfId="0" applyFont="1" applyFill="1" applyBorder="1" applyAlignment="1">
      <alignment horizontal="left" wrapText="1"/>
    </xf>
    <xf numFmtId="0" fontId="14" fillId="3" borderId="14" xfId="0" applyFont="1" applyFill="1" applyBorder="1" applyAlignment="1">
      <alignment horizontal="left" wrapText="1"/>
    </xf>
    <xf numFmtId="0" fontId="2" fillId="3" borderId="23" xfId="0" applyFont="1" applyFill="1" applyBorder="1" applyAlignment="1">
      <alignment wrapText="1"/>
    </xf>
    <xf numFmtId="0" fontId="27" fillId="4" borderId="3" xfId="0" applyFont="1" applyFill="1" applyBorder="1" applyAlignment="1">
      <alignment horizontal="right" wrapText="1"/>
    </xf>
    <xf numFmtId="0" fontId="27" fillId="4" borderId="5" xfId="0" applyFont="1" applyFill="1" applyBorder="1" applyAlignment="1">
      <alignment horizontal="right" wrapText="1"/>
    </xf>
    <xf numFmtId="0" fontId="6" fillId="4" borderId="3" xfId="0" applyFont="1" applyFill="1" applyBorder="1" applyAlignment="1">
      <alignment horizontal="right" wrapText="1"/>
    </xf>
    <xf numFmtId="0" fontId="6" fillId="4" borderId="5" xfId="0" applyFont="1" applyFill="1" applyBorder="1" applyAlignment="1">
      <alignment horizontal="right" wrapText="1"/>
    </xf>
    <xf numFmtId="0" fontId="6" fillId="3" borderId="0" xfId="0" applyFont="1" applyFill="1" applyAlignment="1">
      <alignment horizontal="left" wrapText="1"/>
    </xf>
    <xf numFmtId="0" fontId="1" fillId="0" borderId="13" xfId="0" applyFont="1" applyBorder="1" applyAlignment="1">
      <alignment horizontal="center" vertical="center"/>
    </xf>
    <xf numFmtId="0" fontId="1" fillId="0" borderId="16" xfId="0" applyFont="1" applyBorder="1" applyAlignment="1">
      <alignment horizontal="center" vertical="center"/>
    </xf>
    <xf numFmtId="0" fontId="6" fillId="4" borderId="1" xfId="0" applyFont="1" applyFill="1" applyBorder="1" applyAlignment="1">
      <alignment horizontal="left" vertical="top" wrapText="1"/>
    </xf>
    <xf numFmtId="0" fontId="0" fillId="3" borderId="0" xfId="0" applyFill="1" applyAlignment="1">
      <alignment horizontal="left" vertical="top" wrapText="1"/>
    </xf>
    <xf numFmtId="0" fontId="2" fillId="6" borderId="0" xfId="0" applyFont="1" applyFill="1" applyAlignment="1" applyProtection="1">
      <alignment horizontal="right" wrapText="1"/>
      <protection locked="0"/>
    </xf>
    <xf numFmtId="0" fontId="25" fillId="3" borderId="0" xfId="0" applyFont="1" applyFill="1" applyAlignment="1">
      <alignment horizontal="left" wrapText="1"/>
    </xf>
    <xf numFmtId="0" fontId="2" fillId="6" borderId="22" xfId="0" applyFont="1" applyFill="1" applyBorder="1" applyAlignment="1" applyProtection="1">
      <alignment horizontal="right" wrapText="1"/>
      <protection locked="0"/>
    </xf>
    <xf numFmtId="0" fontId="1" fillId="0" borderId="4" xfId="0" applyFont="1" applyBorder="1" applyAlignment="1">
      <alignment horizontal="center" vertical="top"/>
    </xf>
    <xf numFmtId="0" fontId="2" fillId="4" borderId="3" xfId="0" applyFont="1" applyFill="1" applyBorder="1" applyAlignment="1">
      <alignment horizontal="right" wrapText="1"/>
    </xf>
    <xf numFmtId="0" fontId="0" fillId="0" borderId="9" xfId="0" applyBorder="1" applyAlignment="1" applyProtection="1">
      <alignment horizontal="center" vertical="top"/>
      <protection locked="0"/>
    </xf>
    <xf numFmtId="0" fontId="0" fillId="3" borderId="15" xfId="0" applyFill="1" applyBorder="1" applyAlignment="1">
      <alignment horizontal="left" vertical="top" wrapText="1"/>
    </xf>
    <xf numFmtId="0" fontId="2" fillId="6" borderId="9" xfId="0" applyFont="1" applyFill="1" applyBorder="1" applyAlignment="1" applyProtection="1">
      <alignment horizontal="right" wrapText="1"/>
      <protection locked="0"/>
    </xf>
    <xf numFmtId="0" fontId="14" fillId="3" borderId="21" xfId="0" applyFont="1" applyFill="1" applyBorder="1" applyAlignment="1">
      <alignment horizontal="center" wrapText="1"/>
    </xf>
    <xf numFmtId="0" fontId="14" fillId="3" borderId="0" xfId="0" applyFont="1" applyFill="1" applyAlignment="1">
      <alignment horizontal="center" wrapText="1"/>
    </xf>
    <xf numFmtId="0" fontId="10" fillId="0" borderId="0" xfId="0" applyFont="1" applyAlignment="1">
      <alignment horizontal="center" vertical="top" wrapText="1"/>
    </xf>
    <xf numFmtId="0" fontId="14" fillId="5" borderId="7" xfId="0" applyFont="1" applyFill="1" applyBorder="1" applyAlignment="1">
      <alignment horizontal="left" vertical="top" wrapText="1"/>
    </xf>
    <xf numFmtId="0" fontId="14" fillId="5" borderId="48" xfId="0" applyFont="1" applyFill="1" applyBorder="1" applyAlignment="1">
      <alignment horizontal="left" vertical="top" wrapText="1"/>
    </xf>
    <xf numFmtId="0" fontId="9" fillId="6" borderId="1" xfId="0" applyFont="1" applyFill="1" applyBorder="1" applyAlignment="1">
      <alignment horizontal="left" vertical="top" wrapText="1"/>
    </xf>
    <xf numFmtId="0" fontId="9" fillId="6" borderId="21" xfId="0" applyFont="1" applyFill="1" applyBorder="1" applyAlignment="1">
      <alignment horizontal="left" vertical="top" wrapText="1"/>
    </xf>
    <xf numFmtId="0" fontId="0" fillId="3" borderId="1" xfId="0" applyFill="1" applyBorder="1" applyAlignment="1">
      <alignment horizontal="left" vertical="top" wrapText="1"/>
    </xf>
    <xf numFmtId="0" fontId="0" fillId="3" borderId="21" xfId="0" applyFill="1" applyBorder="1"/>
    <xf numFmtId="0" fontId="0" fillId="3" borderId="0" xfId="0" applyFill="1"/>
    <xf numFmtId="0" fontId="0" fillId="3" borderId="22" xfId="0" applyFill="1" applyBorder="1"/>
  </cellXfs>
  <cellStyles count="1">
    <cellStyle name="Standard" xfId="0" builtinId="0"/>
  </cellStyles>
  <dxfs count="0"/>
  <tableStyles count="0" defaultTableStyle="TableStyleMedium2" defaultPivotStyle="PivotStyleLight16"/>
  <colors>
    <mruColors>
      <color rgb="FFFFBFA8"/>
      <color rgb="FF00FA00"/>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drawings/drawing1.xml><?xml version="1.0" encoding="utf-8"?>
<xdr:wsDr xmlns:xdr="http://schemas.openxmlformats.org/drawingml/2006/spreadsheetDrawing" xmlns:a="http://schemas.openxmlformats.org/drawingml/2006/main">
  <xdr:twoCellAnchor>
    <xdr:from>
      <xdr:col>5</xdr:col>
      <xdr:colOff>427034</xdr:colOff>
      <xdr:row>9</xdr:row>
      <xdr:rowOff>1023056</xdr:rowOff>
    </xdr:from>
    <xdr:to>
      <xdr:col>5</xdr:col>
      <xdr:colOff>858424</xdr:colOff>
      <xdr:row>9</xdr:row>
      <xdr:rowOff>1422872</xdr:rowOff>
    </xdr:to>
    <xdr:sp macro="" textlink="">
      <xdr:nvSpPr>
        <xdr:cNvPr id="2" name="Pfeil nach unten 1">
          <a:extLst>
            <a:ext uri="{FF2B5EF4-FFF2-40B4-BE49-F238E27FC236}">
              <a16:creationId xmlns:a16="http://schemas.microsoft.com/office/drawing/2014/main" id="{54D2016B-3846-B24C-BBA1-D295BCE774DE}"/>
            </a:ext>
          </a:extLst>
        </xdr:cNvPr>
        <xdr:cNvSpPr/>
      </xdr:nvSpPr>
      <xdr:spPr>
        <a:xfrm flipH="1">
          <a:off x="12715460" y="2892778"/>
          <a:ext cx="431390" cy="399816"/>
        </a:xfrm>
        <a:prstGeom prst="downArrow">
          <a:avLst/>
        </a:prstGeom>
        <a:solidFill>
          <a:schemeClr val="accent2"/>
        </a:solidFill>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lang="de-DE" sz="1100"/>
        </a:p>
      </xdr:txBody>
    </xdr:sp>
    <xdr:clientData/>
  </xdr:twoCellAnchor>
  <xdr:twoCellAnchor>
    <xdr:from>
      <xdr:col>0</xdr:col>
      <xdr:colOff>928020</xdr:colOff>
      <xdr:row>80</xdr:row>
      <xdr:rowOff>1669815</xdr:rowOff>
    </xdr:from>
    <xdr:to>
      <xdr:col>0</xdr:col>
      <xdr:colOff>1777078</xdr:colOff>
      <xdr:row>81</xdr:row>
      <xdr:rowOff>688320</xdr:rowOff>
    </xdr:to>
    <xdr:sp macro="" textlink="">
      <xdr:nvSpPr>
        <xdr:cNvPr id="3" name="Pfeil nach unten 2">
          <a:extLst>
            <a:ext uri="{FF2B5EF4-FFF2-40B4-BE49-F238E27FC236}">
              <a16:creationId xmlns:a16="http://schemas.microsoft.com/office/drawing/2014/main" id="{7E98B88D-991D-9746-8AA4-9EAE9CD8BB3A}"/>
            </a:ext>
          </a:extLst>
        </xdr:cNvPr>
        <xdr:cNvSpPr/>
      </xdr:nvSpPr>
      <xdr:spPr>
        <a:xfrm rot="16200000">
          <a:off x="996630" y="29000279"/>
          <a:ext cx="711838" cy="849058"/>
        </a:xfrm>
        <a:prstGeom prst="downArrow">
          <a:avLst/>
        </a:prstGeom>
        <a:solidFill>
          <a:schemeClr val="accent2"/>
        </a:solidFill>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lang="de-DE" sz="1100"/>
        </a:p>
      </xdr:txBody>
    </xdr:sp>
    <xdr:clientData/>
  </xdr:twoCellAnchor>
</xdr:wsDr>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2.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EF7A0E2-CA8D-DB4F-B570-E6CFBBDB9A0E}">
  <dimension ref="A2:F12"/>
  <sheetViews>
    <sheetView tabSelected="1" workbookViewId="0">
      <selection activeCell="B7" sqref="B7"/>
    </sheetView>
  </sheetViews>
  <sheetFormatPr baseColWidth="10" defaultRowHeight="16"/>
  <cols>
    <col min="1" max="1" width="57.1640625" customWidth="1"/>
    <col min="2" max="2" width="87.5" customWidth="1"/>
    <col min="5" max="5" width="15.1640625" customWidth="1"/>
    <col min="6" max="6" width="57.6640625" customWidth="1"/>
  </cols>
  <sheetData>
    <row r="2" spans="1:6" ht="75" customHeight="1">
      <c r="A2" s="136" t="s">
        <v>164</v>
      </c>
      <c r="B2" s="136"/>
      <c r="E2" s="127" t="s">
        <v>94</v>
      </c>
      <c r="F2" s="128"/>
    </row>
    <row r="3" spans="1:6" ht="57">
      <c r="A3" s="130" t="s">
        <v>136</v>
      </c>
      <c r="B3" s="131" t="s">
        <v>135</v>
      </c>
      <c r="E3" s="129" t="s">
        <v>134</v>
      </c>
      <c r="F3" s="128" t="s">
        <v>63</v>
      </c>
    </row>
    <row r="4" spans="1:6" ht="114">
      <c r="A4" s="132"/>
      <c r="B4" s="131" t="s">
        <v>142</v>
      </c>
      <c r="E4" s="129" t="s">
        <v>64</v>
      </c>
      <c r="F4" s="128" t="s">
        <v>65</v>
      </c>
    </row>
    <row r="5" spans="1:6" ht="38">
      <c r="A5" s="133" t="s">
        <v>137</v>
      </c>
      <c r="B5" s="131" t="s">
        <v>95</v>
      </c>
      <c r="E5" s="129" t="s">
        <v>66</v>
      </c>
      <c r="F5" s="128" t="s">
        <v>67</v>
      </c>
    </row>
    <row r="6" spans="1:6" ht="95">
      <c r="A6" s="133" t="s">
        <v>138</v>
      </c>
      <c r="B6" s="131" t="s">
        <v>156</v>
      </c>
      <c r="E6" s="129" t="s">
        <v>68</v>
      </c>
      <c r="F6" s="128" t="s">
        <v>69</v>
      </c>
    </row>
    <row r="7" spans="1:6" ht="38">
      <c r="A7" s="133" t="s">
        <v>162</v>
      </c>
      <c r="B7" s="131" t="s">
        <v>163</v>
      </c>
      <c r="E7" s="129" t="s">
        <v>70</v>
      </c>
      <c r="F7" s="128" t="s">
        <v>71</v>
      </c>
    </row>
    <row r="8" spans="1:6" ht="19">
      <c r="A8" s="133"/>
      <c r="E8" s="129" t="s">
        <v>80</v>
      </c>
      <c r="F8" s="128" t="s">
        <v>93</v>
      </c>
    </row>
    <row r="11" spans="1:6">
      <c r="A11" s="1"/>
      <c r="B11" s="6"/>
    </row>
    <row r="12" spans="1:6">
      <c r="A12" s="1"/>
      <c r="B12" s="123"/>
    </row>
  </sheetData>
  <mergeCells count="1">
    <mergeCell ref="A2:B2"/>
  </mergeCells>
  <pageMargins left="0.7" right="0.7" top="0.78740157499999996" bottom="0.78740157499999996" header="0.3" footer="0.3"/>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C04452C-9CD2-B844-9421-9E0DE160D49C}">
  <dimension ref="A1:M90"/>
  <sheetViews>
    <sheetView zoomScale="108" zoomScaleNormal="108" workbookViewId="0">
      <pane ySplit="10" topLeftCell="A11" activePane="bottomLeft" state="frozen"/>
      <selection pane="bottomLeft" activeCell="L11" sqref="L11:L17"/>
    </sheetView>
  </sheetViews>
  <sheetFormatPr baseColWidth="10" defaultRowHeight="16"/>
  <cols>
    <col min="1" max="1" width="29.1640625" style="14" customWidth="1"/>
    <col min="2" max="2" width="74" style="9" customWidth="1"/>
    <col min="3" max="3" width="26.1640625" style="9" customWidth="1"/>
    <col min="4" max="4" width="23.33203125" style="9" customWidth="1"/>
    <col min="5" max="5" width="8.5" style="9" customWidth="1"/>
    <col min="6" max="6" width="11.6640625" style="9" customWidth="1"/>
    <col min="7" max="7" width="11" style="9" customWidth="1"/>
    <col min="8" max="8" width="5.6640625" style="9" customWidth="1"/>
    <col min="9" max="9" width="15.83203125" style="11" customWidth="1"/>
    <col min="10" max="10" width="13.6640625" style="11" customWidth="1"/>
    <col min="11" max="11" width="37.6640625" style="1" customWidth="1"/>
    <col min="12" max="12" width="52" style="1" customWidth="1"/>
    <col min="13" max="16384" width="10.83203125" style="1"/>
  </cols>
  <sheetData>
    <row r="1" spans="1:13" ht="51" customHeight="1" thickBot="1">
      <c r="A1" s="7" t="s">
        <v>19</v>
      </c>
      <c r="B1" s="206" t="s">
        <v>160</v>
      </c>
      <c r="C1" s="206"/>
      <c r="D1" s="206"/>
      <c r="E1" s="206"/>
      <c r="F1" s="206"/>
      <c r="G1" s="206"/>
      <c r="H1" s="206"/>
      <c r="I1" s="206"/>
      <c r="J1" s="206"/>
      <c r="K1" s="206"/>
    </row>
    <row r="2" spans="1:13">
      <c r="A2" s="8" t="s">
        <v>28</v>
      </c>
      <c r="B2" s="3"/>
      <c r="E2" s="10"/>
      <c r="F2" s="10"/>
      <c r="G2" s="10"/>
      <c r="H2" s="10"/>
      <c r="I2" s="10"/>
    </row>
    <row r="3" spans="1:13">
      <c r="A3" s="12" t="s">
        <v>54</v>
      </c>
      <c r="B3" s="4"/>
      <c r="E3" s="10"/>
      <c r="F3" s="10"/>
      <c r="G3" s="10"/>
      <c r="H3" s="10"/>
      <c r="I3" s="10"/>
    </row>
    <row r="4" spans="1:13">
      <c r="A4" s="12" t="s">
        <v>55</v>
      </c>
      <c r="B4" s="4"/>
      <c r="E4" s="10"/>
      <c r="F4" s="10"/>
      <c r="G4" s="10"/>
      <c r="H4" s="10"/>
      <c r="I4" s="10"/>
    </row>
    <row r="5" spans="1:13">
      <c r="A5" s="12" t="s">
        <v>56</v>
      </c>
      <c r="B5" s="4"/>
      <c r="E5" s="10"/>
      <c r="F5" s="10"/>
      <c r="G5" s="10"/>
      <c r="H5" s="10"/>
      <c r="I5" s="10"/>
    </row>
    <row r="6" spans="1:13">
      <c r="A6" s="12" t="s">
        <v>57</v>
      </c>
      <c r="B6" s="4"/>
      <c r="E6" s="10"/>
      <c r="F6" s="10"/>
      <c r="G6" s="10"/>
      <c r="H6" s="10"/>
      <c r="I6" s="10"/>
    </row>
    <row r="7" spans="1:13" ht="17" thickBot="1">
      <c r="A7" s="13" t="s">
        <v>133</v>
      </c>
      <c r="B7" s="5"/>
      <c r="E7" s="10"/>
      <c r="F7" s="10"/>
      <c r="G7" s="10"/>
      <c r="H7" s="10"/>
      <c r="I7" s="10"/>
      <c r="K7" s="124"/>
      <c r="L7" s="124"/>
    </row>
    <row r="8" spans="1:13" ht="1" customHeight="1" thickBot="1">
      <c r="A8" s="9"/>
      <c r="E8" s="10"/>
      <c r="F8" s="10"/>
      <c r="G8" s="10"/>
      <c r="H8" s="10"/>
      <c r="I8" s="10"/>
    </row>
    <row r="9" spans="1:13" ht="17" hidden="1" thickBot="1">
      <c r="E9" s="10"/>
      <c r="F9" s="10"/>
      <c r="G9" s="10"/>
      <c r="H9" s="10"/>
    </row>
    <row r="10" spans="1:13" s="2" customFormat="1" ht="139" customHeight="1" thickBot="1">
      <c r="A10" s="15" t="s">
        <v>107</v>
      </c>
      <c r="B10" s="16" t="s">
        <v>132</v>
      </c>
      <c r="C10" s="207" t="s">
        <v>155</v>
      </c>
      <c r="D10" s="208"/>
      <c r="E10" s="209" t="s">
        <v>77</v>
      </c>
      <c r="F10" s="210"/>
      <c r="G10" s="17" t="s">
        <v>23</v>
      </c>
      <c r="H10" s="17" t="s">
        <v>24</v>
      </c>
      <c r="I10" s="18" t="s">
        <v>161</v>
      </c>
      <c r="J10" s="19" t="s">
        <v>96</v>
      </c>
      <c r="K10" s="20" t="s">
        <v>43</v>
      </c>
      <c r="L10" s="126" t="s">
        <v>108</v>
      </c>
      <c r="M10" s="125"/>
    </row>
    <row r="11" spans="1:13" ht="40" customHeight="1">
      <c r="A11" s="21" t="s">
        <v>3</v>
      </c>
      <c r="B11" s="22" t="s">
        <v>18</v>
      </c>
      <c r="C11" s="211" t="s">
        <v>143</v>
      </c>
      <c r="D11" s="155"/>
      <c r="E11" s="182" t="s">
        <v>79</v>
      </c>
      <c r="F11" s="159"/>
      <c r="G11" s="204"/>
      <c r="H11" s="164" t="s">
        <v>24</v>
      </c>
      <c r="I11" s="23"/>
      <c r="J11" s="212" t="str">
        <f>IF(I17&gt;0, "Ja", "Nein")</f>
        <v>Ja</v>
      </c>
      <c r="K11" s="166" t="s">
        <v>98</v>
      </c>
      <c r="L11" s="201"/>
    </row>
    <row r="12" spans="1:13" ht="21" customHeight="1">
      <c r="A12" s="24"/>
      <c r="B12" s="202" t="s">
        <v>109</v>
      </c>
      <c r="C12" s="169" t="s">
        <v>21</v>
      </c>
      <c r="D12" s="169"/>
      <c r="E12" s="158"/>
      <c r="F12" s="159"/>
      <c r="G12" s="205"/>
      <c r="H12" s="164"/>
      <c r="I12" s="26"/>
      <c r="J12" s="213"/>
      <c r="K12" s="167"/>
      <c r="L12" s="140"/>
    </row>
    <row r="13" spans="1:13" ht="17" customHeight="1">
      <c r="A13" s="24"/>
      <c r="B13" s="202"/>
      <c r="C13" s="27" t="s">
        <v>100</v>
      </c>
      <c r="D13" s="28" t="s">
        <v>20</v>
      </c>
      <c r="E13" s="158"/>
      <c r="F13" s="159"/>
      <c r="G13" s="205"/>
      <c r="H13" s="164"/>
      <c r="I13" s="26"/>
      <c r="J13" s="213"/>
      <c r="K13" s="167"/>
      <c r="L13" s="140"/>
    </row>
    <row r="14" spans="1:13" ht="16" customHeight="1">
      <c r="A14" s="24"/>
      <c r="B14" s="202"/>
      <c r="C14" s="29" t="s">
        <v>72</v>
      </c>
      <c r="D14" s="30">
        <v>25</v>
      </c>
      <c r="E14" s="187" t="s">
        <v>85</v>
      </c>
      <c r="F14" s="203">
        <v>45</v>
      </c>
      <c r="G14" s="179" t="s">
        <v>80</v>
      </c>
      <c r="H14" s="164"/>
      <c r="I14" s="26"/>
      <c r="J14" s="213"/>
      <c r="K14" s="167"/>
      <c r="L14" s="140"/>
    </row>
    <row r="15" spans="1:13" ht="17" customHeight="1">
      <c r="A15" s="24"/>
      <c r="B15" s="202"/>
      <c r="C15" s="30" t="s">
        <v>73</v>
      </c>
      <c r="D15" s="32">
        <v>50</v>
      </c>
      <c r="E15" s="200"/>
      <c r="F15" s="196"/>
      <c r="G15" s="179"/>
      <c r="H15" s="164"/>
      <c r="I15" s="26"/>
      <c r="J15" s="213"/>
      <c r="K15" s="167"/>
      <c r="L15" s="140"/>
    </row>
    <row r="16" spans="1:13" ht="16" customHeight="1" thickBot="1">
      <c r="A16" s="24"/>
      <c r="B16" s="202"/>
      <c r="C16" s="30" t="s">
        <v>74</v>
      </c>
      <c r="D16" s="32">
        <v>75</v>
      </c>
      <c r="E16" s="200"/>
      <c r="F16" s="198"/>
      <c r="G16" s="179"/>
      <c r="H16" s="164"/>
      <c r="I16" s="26"/>
      <c r="J16" s="213"/>
      <c r="K16" s="167"/>
      <c r="L16" s="140"/>
    </row>
    <row r="17" spans="1:12" ht="20" customHeight="1" thickBot="1">
      <c r="A17" s="33"/>
      <c r="B17" s="34" t="s">
        <v>111</v>
      </c>
      <c r="C17" s="30" t="s">
        <v>75</v>
      </c>
      <c r="D17" s="35">
        <v>100</v>
      </c>
      <c r="E17" s="36" t="s">
        <v>86</v>
      </c>
      <c r="F17" s="37">
        <f>(F14/6)/14</f>
        <v>0.5357142857142857</v>
      </c>
      <c r="G17" s="38" t="s">
        <v>0</v>
      </c>
      <c r="H17" s="165"/>
      <c r="I17" s="39">
        <f>IF(F17&lt;0.5,0,IF(F17&lt;=1,25,IF(F17&lt;=1.5,50,IF(F17&lt;=2,75,100))))</f>
        <v>25</v>
      </c>
      <c r="J17" s="214"/>
      <c r="K17" s="168"/>
      <c r="L17" s="141"/>
    </row>
    <row r="18" spans="1:12" ht="37" customHeight="1">
      <c r="A18" s="40" t="s">
        <v>4</v>
      </c>
      <c r="B18" s="41" t="s">
        <v>110</v>
      </c>
      <c r="C18" s="180" t="s">
        <v>143</v>
      </c>
      <c r="D18" s="180"/>
      <c r="E18" s="158" t="s">
        <v>79</v>
      </c>
      <c r="F18" s="159"/>
      <c r="G18" s="42"/>
      <c r="H18" s="163" t="s">
        <v>24</v>
      </c>
      <c r="I18" s="43"/>
      <c r="J18" s="170" t="str">
        <f>IF(I24&gt;0, "Ja", "Nein")</f>
        <v>Ja</v>
      </c>
      <c r="K18" s="167" t="s">
        <v>98</v>
      </c>
      <c r="L18" s="139"/>
    </row>
    <row r="19" spans="1:12" ht="21" customHeight="1">
      <c r="A19" s="24"/>
      <c r="B19" s="45" t="s">
        <v>52</v>
      </c>
      <c r="C19" s="169" t="s">
        <v>22</v>
      </c>
      <c r="D19" s="169"/>
      <c r="E19" s="158"/>
      <c r="F19" s="159"/>
      <c r="G19" s="46"/>
      <c r="H19" s="164"/>
      <c r="I19" s="43"/>
      <c r="J19" s="171"/>
      <c r="K19" s="167"/>
      <c r="L19" s="140"/>
    </row>
    <row r="20" spans="1:12" ht="16" customHeight="1">
      <c r="A20" s="24"/>
      <c r="B20" s="48"/>
      <c r="C20" s="49" t="s">
        <v>101</v>
      </c>
      <c r="D20" s="50" t="s">
        <v>20</v>
      </c>
      <c r="E20" s="158"/>
      <c r="F20" s="159"/>
      <c r="G20" s="46"/>
      <c r="H20" s="164"/>
      <c r="I20" s="43"/>
      <c r="J20" s="171"/>
      <c r="K20" s="167"/>
      <c r="L20" s="140"/>
    </row>
    <row r="21" spans="1:12" ht="17" customHeight="1">
      <c r="A21" s="24"/>
      <c r="B21" s="48"/>
      <c r="C21" s="29" t="s">
        <v>72</v>
      </c>
      <c r="D21" s="51">
        <v>10</v>
      </c>
      <c r="E21" s="187" t="s">
        <v>85</v>
      </c>
      <c r="F21" s="196">
        <v>85</v>
      </c>
      <c r="G21" s="197" t="s">
        <v>80</v>
      </c>
      <c r="H21" s="164"/>
      <c r="I21" s="43"/>
      <c r="J21" s="171"/>
      <c r="K21" s="167"/>
      <c r="L21" s="140"/>
    </row>
    <row r="22" spans="1:12" ht="16" customHeight="1">
      <c r="A22" s="24"/>
      <c r="B22" s="48"/>
      <c r="C22" s="52" t="s">
        <v>73</v>
      </c>
      <c r="D22" s="53">
        <v>15</v>
      </c>
      <c r="E22" s="200"/>
      <c r="F22" s="196"/>
      <c r="G22" s="197"/>
      <c r="H22" s="164"/>
      <c r="I22" s="43"/>
      <c r="J22" s="171"/>
      <c r="K22" s="167"/>
      <c r="L22" s="140"/>
    </row>
    <row r="23" spans="1:12" ht="16" customHeight="1" thickBot="1">
      <c r="A23" s="24"/>
      <c r="B23" s="54" t="s">
        <v>62</v>
      </c>
      <c r="C23" s="52" t="s">
        <v>74</v>
      </c>
      <c r="D23" s="53">
        <v>25</v>
      </c>
      <c r="E23" s="200"/>
      <c r="F23" s="198"/>
      <c r="G23" s="197"/>
      <c r="H23" s="164"/>
      <c r="I23" s="43"/>
      <c r="J23" s="171"/>
      <c r="K23" s="167"/>
      <c r="L23" s="140"/>
    </row>
    <row r="24" spans="1:12" ht="17" customHeight="1" thickBot="1">
      <c r="A24" s="24"/>
      <c r="B24" s="48"/>
      <c r="C24" s="55" t="s">
        <v>75</v>
      </c>
      <c r="D24" s="56">
        <v>35</v>
      </c>
      <c r="E24" s="57" t="s">
        <v>86</v>
      </c>
      <c r="F24" s="37">
        <f>(F21/6)/14</f>
        <v>1.0119047619047619</v>
      </c>
      <c r="G24" s="58" t="s">
        <v>0</v>
      </c>
      <c r="H24" s="185"/>
      <c r="I24" s="59">
        <f>IF(F24&lt;0.5,0,IF(F24&lt;=1,10,IF(F24&lt;=1.5,15,IF(F24&lt;=2,25,35))))</f>
        <v>15</v>
      </c>
      <c r="J24" s="171"/>
      <c r="K24" s="167"/>
      <c r="L24" s="140"/>
    </row>
    <row r="25" spans="1:12" ht="52" customHeight="1">
      <c r="A25" s="60" t="s">
        <v>2</v>
      </c>
      <c r="B25" s="41" t="s">
        <v>41</v>
      </c>
      <c r="C25" s="195" t="s">
        <v>151</v>
      </c>
      <c r="D25" s="195"/>
      <c r="E25" s="158" t="s">
        <v>153</v>
      </c>
      <c r="F25" s="159"/>
      <c r="G25" s="61"/>
      <c r="H25" s="163" t="s">
        <v>24</v>
      </c>
      <c r="I25" s="62"/>
      <c r="J25" s="170" t="str">
        <f>IF(I31&gt;0, "Ja", "Nein")</f>
        <v>Ja</v>
      </c>
      <c r="K25" s="166" t="s">
        <v>128</v>
      </c>
      <c r="L25" s="139"/>
    </row>
    <row r="26" spans="1:12" ht="33" customHeight="1">
      <c r="A26" s="40"/>
      <c r="B26" s="25" t="s">
        <v>58</v>
      </c>
      <c r="C26" s="169" t="s">
        <v>22</v>
      </c>
      <c r="D26" s="169"/>
      <c r="E26" s="158"/>
      <c r="F26" s="159"/>
      <c r="G26" s="63"/>
      <c r="H26" s="164"/>
      <c r="I26" s="43"/>
      <c r="J26" s="171"/>
      <c r="K26" s="167"/>
      <c r="L26" s="140"/>
    </row>
    <row r="27" spans="1:12" ht="52" customHeight="1">
      <c r="A27" s="40"/>
      <c r="B27" s="64" t="s">
        <v>112</v>
      </c>
      <c r="C27" s="56" t="s">
        <v>104</v>
      </c>
      <c r="D27" s="65" t="s">
        <v>20</v>
      </c>
      <c r="E27" s="158"/>
      <c r="F27" s="159"/>
      <c r="G27" s="63"/>
      <c r="H27" s="164"/>
      <c r="I27" s="43"/>
      <c r="J27" s="171"/>
      <c r="K27" s="167"/>
      <c r="L27" s="140"/>
    </row>
    <row r="28" spans="1:12" ht="41" customHeight="1">
      <c r="A28" s="40"/>
      <c r="B28" s="66" t="s">
        <v>103</v>
      </c>
      <c r="C28" s="67" t="s">
        <v>88</v>
      </c>
      <c r="D28" s="30">
        <v>25</v>
      </c>
      <c r="E28" s="68"/>
      <c r="F28" s="69"/>
      <c r="G28" s="63"/>
      <c r="H28" s="164"/>
      <c r="I28" s="43"/>
      <c r="J28" s="171"/>
      <c r="K28" s="167"/>
      <c r="L28" s="140"/>
    </row>
    <row r="29" spans="1:12" ht="23" customHeight="1">
      <c r="A29" s="24"/>
      <c r="B29" s="66" t="s">
        <v>102</v>
      </c>
      <c r="C29" s="30" t="s">
        <v>89</v>
      </c>
      <c r="D29" s="32">
        <v>50</v>
      </c>
      <c r="E29" s="68"/>
      <c r="F29" s="196">
        <v>120</v>
      </c>
      <c r="G29" s="197" t="s">
        <v>26</v>
      </c>
      <c r="H29" s="164"/>
      <c r="I29" s="43"/>
      <c r="J29" s="171"/>
      <c r="K29" s="167"/>
      <c r="L29" s="140"/>
    </row>
    <row r="30" spans="1:12" ht="29" customHeight="1" thickBot="1">
      <c r="A30" s="24"/>
      <c r="B30" s="66"/>
      <c r="C30" s="53" t="s">
        <v>90</v>
      </c>
      <c r="D30" s="32">
        <v>75</v>
      </c>
      <c r="E30" s="70" t="s">
        <v>85</v>
      </c>
      <c r="F30" s="196"/>
      <c r="G30" s="197"/>
      <c r="H30" s="164"/>
      <c r="I30" s="43"/>
      <c r="J30" s="171"/>
      <c r="K30" s="167"/>
      <c r="L30" s="140"/>
    </row>
    <row r="31" spans="1:12" ht="19" customHeight="1" thickBot="1">
      <c r="A31" s="24"/>
      <c r="B31" s="71" t="s">
        <v>113</v>
      </c>
      <c r="C31" s="72" t="s">
        <v>91</v>
      </c>
      <c r="D31" s="35">
        <v>100</v>
      </c>
      <c r="E31" s="134" t="s">
        <v>152</v>
      </c>
      <c r="F31" s="73">
        <f>F29/6</f>
        <v>20</v>
      </c>
      <c r="G31" s="58" t="s">
        <v>26</v>
      </c>
      <c r="H31" s="185"/>
      <c r="I31" s="59">
        <f>IF(F31&lt;4,0,IF(F31&lt;20,25,IF(F31&lt;30,50,IF(F31&lt;40,75,100))))</f>
        <v>50</v>
      </c>
      <c r="J31" s="171"/>
      <c r="K31" s="168"/>
      <c r="L31" s="140"/>
    </row>
    <row r="32" spans="1:12" ht="34" customHeight="1">
      <c r="A32" s="60" t="s">
        <v>1</v>
      </c>
      <c r="B32" s="41" t="s">
        <v>8</v>
      </c>
      <c r="C32" s="180" t="s">
        <v>143</v>
      </c>
      <c r="D32" s="180"/>
      <c r="E32" s="156" t="s">
        <v>79</v>
      </c>
      <c r="F32" s="157"/>
      <c r="G32" s="74"/>
      <c r="H32" s="163" t="s">
        <v>24</v>
      </c>
      <c r="I32" s="62"/>
      <c r="J32" s="170" t="str">
        <f>IF(I38&gt;0, "Ja", "Nein")</f>
        <v>Ja</v>
      </c>
      <c r="K32" s="166" t="s">
        <v>129</v>
      </c>
      <c r="L32" s="139"/>
    </row>
    <row r="33" spans="1:12" ht="19" customHeight="1">
      <c r="A33" s="40"/>
      <c r="B33" s="75" t="s">
        <v>114</v>
      </c>
      <c r="C33" s="172" t="s">
        <v>22</v>
      </c>
      <c r="D33" s="199"/>
      <c r="E33" s="158"/>
      <c r="F33" s="159"/>
      <c r="G33" s="76"/>
      <c r="H33" s="164"/>
      <c r="I33" s="43"/>
      <c r="J33" s="171"/>
      <c r="K33" s="167"/>
      <c r="L33" s="140"/>
    </row>
    <row r="34" spans="1:12" ht="37" customHeight="1">
      <c r="A34" s="40"/>
      <c r="B34" s="75" t="s">
        <v>115</v>
      </c>
      <c r="C34" s="77" t="s">
        <v>0</v>
      </c>
      <c r="D34" s="78" t="s">
        <v>20</v>
      </c>
      <c r="E34" s="158"/>
      <c r="F34" s="159"/>
      <c r="G34" s="63"/>
      <c r="H34" s="164"/>
      <c r="I34" s="43"/>
      <c r="J34" s="171"/>
      <c r="K34" s="167"/>
      <c r="L34" s="140"/>
    </row>
    <row r="35" spans="1:12" ht="55" customHeight="1">
      <c r="A35" s="40"/>
      <c r="B35" s="75" t="s">
        <v>59</v>
      </c>
      <c r="C35" s="52" t="s">
        <v>76</v>
      </c>
      <c r="D35" s="67">
        <v>12.5</v>
      </c>
      <c r="E35" s="79"/>
      <c r="F35" s="80"/>
      <c r="G35" s="63"/>
      <c r="H35" s="164"/>
      <c r="I35" s="43"/>
      <c r="J35" s="171"/>
      <c r="K35" s="167"/>
      <c r="L35" s="140"/>
    </row>
    <row r="36" spans="1:12" ht="27" customHeight="1">
      <c r="A36" s="40"/>
      <c r="B36" s="81"/>
      <c r="C36" s="82" t="s">
        <v>73</v>
      </c>
      <c r="D36" s="30">
        <v>25</v>
      </c>
      <c r="E36" s="79"/>
      <c r="F36" s="196">
        <v>127</v>
      </c>
      <c r="G36" s="63"/>
      <c r="H36" s="164"/>
      <c r="I36" s="43"/>
      <c r="J36" s="171"/>
      <c r="K36" s="167"/>
      <c r="L36" s="140"/>
    </row>
    <row r="37" spans="1:12" ht="19" customHeight="1" thickBot="1">
      <c r="A37" s="40"/>
      <c r="B37" s="83" t="s">
        <v>116</v>
      </c>
      <c r="C37" s="82" t="s">
        <v>74</v>
      </c>
      <c r="D37" s="30">
        <v>37.5</v>
      </c>
      <c r="E37" s="70" t="s">
        <v>85</v>
      </c>
      <c r="F37" s="198"/>
      <c r="G37" s="31" t="s">
        <v>80</v>
      </c>
      <c r="H37" s="164"/>
      <c r="I37" s="43"/>
      <c r="J37" s="171"/>
      <c r="K37" s="167"/>
      <c r="L37" s="140"/>
    </row>
    <row r="38" spans="1:12" ht="20" customHeight="1" thickBot="1">
      <c r="A38" s="40"/>
      <c r="B38" s="84"/>
      <c r="C38" s="85" t="s">
        <v>75</v>
      </c>
      <c r="D38" s="30">
        <v>50</v>
      </c>
      <c r="E38" s="86" t="s">
        <v>86</v>
      </c>
      <c r="F38" s="87">
        <f>(F36/6)/14</f>
        <v>1.5119047619047621</v>
      </c>
      <c r="G38" s="88" t="s">
        <v>0</v>
      </c>
      <c r="H38" s="185"/>
      <c r="I38" s="59">
        <f>IF(F38&lt;0.5,0,IF(F38&lt;=1,12.5,IF(F38&lt;=1.5,25,IF(F38&lt;=2,37.5,50))))</f>
        <v>37.5</v>
      </c>
      <c r="J38" s="171"/>
      <c r="K38" s="186"/>
      <c r="L38" s="140"/>
    </row>
    <row r="39" spans="1:12" ht="62" customHeight="1">
      <c r="A39" s="60" t="s">
        <v>6</v>
      </c>
      <c r="B39" s="41" t="s">
        <v>5</v>
      </c>
      <c r="C39" s="180" t="s">
        <v>144</v>
      </c>
      <c r="D39" s="180"/>
      <c r="E39" s="194" t="s">
        <v>127</v>
      </c>
      <c r="F39" s="181"/>
      <c r="G39" s="178" t="s">
        <v>7</v>
      </c>
      <c r="H39" s="163" t="s">
        <v>24</v>
      </c>
      <c r="I39" s="62"/>
      <c r="J39" s="170" t="str">
        <f>IF(I44&gt;0, "Ja", "Nein")</f>
        <v>Ja</v>
      </c>
      <c r="K39" s="166" t="s">
        <v>129</v>
      </c>
      <c r="L39" s="139"/>
    </row>
    <row r="40" spans="1:12" ht="30" customHeight="1">
      <c r="A40" s="24"/>
      <c r="B40" s="48" t="s">
        <v>159</v>
      </c>
      <c r="C40" s="169" t="s">
        <v>21</v>
      </c>
      <c r="D40" s="169"/>
      <c r="E40" s="182"/>
      <c r="F40" s="183"/>
      <c r="G40" s="179"/>
      <c r="H40" s="164"/>
      <c r="I40" s="43"/>
      <c r="J40" s="171"/>
      <c r="K40" s="167"/>
      <c r="L40" s="140"/>
    </row>
    <row r="41" spans="1:12" ht="16" customHeight="1">
      <c r="A41" s="24"/>
      <c r="B41" s="48"/>
      <c r="C41" s="89" t="s">
        <v>7</v>
      </c>
      <c r="D41" s="90" t="s">
        <v>20</v>
      </c>
      <c r="E41" s="91"/>
      <c r="F41" s="92"/>
      <c r="G41" s="179"/>
      <c r="H41" s="164"/>
      <c r="I41" s="43"/>
      <c r="J41" s="171"/>
      <c r="K41" s="167"/>
      <c r="L41" s="140"/>
    </row>
    <row r="42" spans="1:12" ht="16" customHeight="1">
      <c r="A42" s="24"/>
      <c r="B42" s="48"/>
      <c r="C42" s="29" t="s">
        <v>46</v>
      </c>
      <c r="D42" s="30">
        <v>5</v>
      </c>
      <c r="E42" s="91"/>
      <c r="F42" s="152">
        <v>2</v>
      </c>
      <c r="G42" s="179"/>
      <c r="H42" s="164"/>
      <c r="I42" s="43"/>
      <c r="J42" s="171"/>
      <c r="K42" s="167"/>
      <c r="L42" s="140"/>
    </row>
    <row r="43" spans="1:12" ht="16" customHeight="1">
      <c r="A43" s="24"/>
      <c r="B43" s="22"/>
      <c r="C43" s="82" t="s">
        <v>105</v>
      </c>
      <c r="D43" s="30">
        <v>10</v>
      </c>
      <c r="E43" s="174" t="s">
        <v>85</v>
      </c>
      <c r="F43" s="152"/>
      <c r="G43" s="179"/>
      <c r="H43" s="164"/>
      <c r="I43" s="43"/>
      <c r="J43" s="171"/>
      <c r="K43" s="167"/>
      <c r="L43" s="140"/>
    </row>
    <row r="44" spans="1:12" ht="17" customHeight="1" thickBot="1">
      <c r="A44" s="24"/>
      <c r="B44" s="48"/>
      <c r="C44" s="85" t="s">
        <v>106</v>
      </c>
      <c r="D44" s="30">
        <v>15</v>
      </c>
      <c r="E44" s="175"/>
      <c r="F44" s="153"/>
      <c r="G44" s="179"/>
      <c r="H44" s="164"/>
      <c r="I44" s="59">
        <f>IF(F42&lt;2,0,IF(F42&lt;=3,5,IF(F42&lt;=6,10,15)))</f>
        <v>5</v>
      </c>
      <c r="J44" s="171"/>
      <c r="K44" s="167"/>
      <c r="L44" s="140"/>
    </row>
    <row r="45" spans="1:12" ht="60" customHeight="1">
      <c r="A45" s="60" t="s">
        <v>10</v>
      </c>
      <c r="B45" s="41" t="s">
        <v>42</v>
      </c>
      <c r="C45" s="180" t="s">
        <v>148</v>
      </c>
      <c r="D45" s="180"/>
      <c r="E45" s="156" t="s">
        <v>126</v>
      </c>
      <c r="F45" s="181"/>
      <c r="G45" s="178" t="s">
        <v>27</v>
      </c>
      <c r="H45" s="163" t="s">
        <v>24</v>
      </c>
      <c r="I45" s="62"/>
      <c r="J45" s="170" t="str">
        <f>IF(I51&gt;0, "Ja", "Nein")</f>
        <v>Ja</v>
      </c>
      <c r="K45" s="166" t="s">
        <v>130</v>
      </c>
      <c r="L45" s="139"/>
    </row>
    <row r="46" spans="1:12" ht="36" customHeight="1">
      <c r="A46" s="24"/>
      <c r="B46" s="22" t="s">
        <v>60</v>
      </c>
      <c r="C46" s="192" t="s">
        <v>21</v>
      </c>
      <c r="D46" s="193"/>
      <c r="E46" s="182"/>
      <c r="F46" s="183"/>
      <c r="G46" s="179"/>
      <c r="H46" s="164"/>
      <c r="I46" s="43"/>
      <c r="J46" s="171"/>
      <c r="K46" s="167"/>
      <c r="L46" s="140"/>
    </row>
    <row r="47" spans="1:12" ht="31" customHeight="1" thickBot="1">
      <c r="A47" s="24"/>
      <c r="B47" s="48" t="s">
        <v>117</v>
      </c>
      <c r="C47" s="94" t="s">
        <v>25</v>
      </c>
      <c r="D47" s="95" t="s">
        <v>20</v>
      </c>
      <c r="E47" s="182"/>
      <c r="F47" s="183"/>
      <c r="G47" s="179"/>
      <c r="H47" s="164"/>
      <c r="I47" s="43"/>
      <c r="J47" s="171"/>
      <c r="K47" s="167"/>
      <c r="L47" s="140"/>
    </row>
    <row r="48" spans="1:12" ht="16" customHeight="1">
      <c r="A48" s="24"/>
      <c r="B48" s="48"/>
      <c r="C48" s="30" t="s">
        <v>92</v>
      </c>
      <c r="D48" s="52">
        <v>5</v>
      </c>
      <c r="E48" s="96"/>
      <c r="F48" s="92"/>
      <c r="G48" s="179"/>
      <c r="H48" s="164"/>
      <c r="I48" s="43"/>
      <c r="J48" s="171"/>
      <c r="K48" s="167"/>
      <c r="L48" s="140"/>
    </row>
    <row r="49" spans="1:12" ht="16" customHeight="1">
      <c r="A49" s="24"/>
      <c r="B49" s="48" t="s">
        <v>157</v>
      </c>
      <c r="C49" s="30" t="s">
        <v>89</v>
      </c>
      <c r="D49" s="52">
        <v>10</v>
      </c>
      <c r="E49" s="96"/>
      <c r="F49" s="152">
        <v>30</v>
      </c>
      <c r="G49" s="179"/>
      <c r="H49" s="164"/>
      <c r="I49" s="43"/>
      <c r="J49" s="171"/>
      <c r="K49" s="167"/>
      <c r="L49" s="140"/>
    </row>
    <row r="50" spans="1:12" ht="16" customHeight="1">
      <c r="A50" s="24"/>
      <c r="B50" s="48" t="s">
        <v>158</v>
      </c>
      <c r="C50" s="30" t="s">
        <v>90</v>
      </c>
      <c r="D50" s="52">
        <v>15</v>
      </c>
      <c r="E50" s="187" t="s">
        <v>85</v>
      </c>
      <c r="F50" s="152"/>
      <c r="G50" s="179"/>
      <c r="H50" s="164"/>
      <c r="I50" s="43"/>
      <c r="J50" s="171"/>
      <c r="K50" s="167"/>
      <c r="L50" s="140"/>
    </row>
    <row r="51" spans="1:12" ht="17" customHeight="1" thickBot="1">
      <c r="A51" s="97"/>
      <c r="B51" s="48"/>
      <c r="C51" s="30" t="s">
        <v>91</v>
      </c>
      <c r="D51" s="52">
        <v>25</v>
      </c>
      <c r="E51" s="190"/>
      <c r="F51" s="153"/>
      <c r="G51" s="179"/>
      <c r="H51" s="164"/>
      <c r="I51" s="59">
        <f>IF(F49&lt;4,0,IF(F49&lt;20,5,IF(F49&lt;30,10,IF(F49&lt;40,15,25))))</f>
        <v>15</v>
      </c>
      <c r="J51" s="171"/>
      <c r="K51" s="167"/>
      <c r="L51" s="140"/>
    </row>
    <row r="52" spans="1:12" ht="51" customHeight="1">
      <c r="A52" s="40" t="s">
        <v>11</v>
      </c>
      <c r="B52" s="41" t="s">
        <v>9</v>
      </c>
      <c r="C52" s="180" t="s">
        <v>149</v>
      </c>
      <c r="D52" s="180"/>
      <c r="E52" s="156" t="s">
        <v>122</v>
      </c>
      <c r="F52" s="181"/>
      <c r="G52" s="178" t="s">
        <v>31</v>
      </c>
      <c r="H52" s="163" t="s">
        <v>24</v>
      </c>
      <c r="I52" s="62"/>
      <c r="J52" s="170" t="str">
        <f>IF(I55&gt;0, "Ja", "Nein")</f>
        <v>Ja</v>
      </c>
      <c r="K52" s="166" t="s">
        <v>128</v>
      </c>
      <c r="L52" s="139"/>
    </row>
    <row r="53" spans="1:12" ht="19" customHeight="1">
      <c r="A53" s="40"/>
      <c r="B53" s="83"/>
      <c r="C53" s="169" t="s">
        <v>21</v>
      </c>
      <c r="D53" s="169"/>
      <c r="E53" s="182"/>
      <c r="F53" s="183"/>
      <c r="G53" s="191"/>
      <c r="H53" s="164"/>
      <c r="I53" s="43"/>
      <c r="J53" s="171"/>
      <c r="K53" s="167"/>
      <c r="L53" s="140"/>
    </row>
    <row r="54" spans="1:12" ht="25" customHeight="1" thickBot="1">
      <c r="A54" s="24"/>
      <c r="B54" s="48"/>
      <c r="C54" s="94" t="s">
        <v>30</v>
      </c>
      <c r="D54" s="95" t="s">
        <v>20</v>
      </c>
      <c r="E54" s="187" t="s">
        <v>85</v>
      </c>
      <c r="F54" s="152">
        <v>2</v>
      </c>
      <c r="G54" s="191"/>
      <c r="H54" s="164"/>
      <c r="I54" s="43"/>
      <c r="J54" s="171"/>
      <c r="K54" s="167"/>
      <c r="L54" s="140"/>
    </row>
    <row r="55" spans="1:12" ht="23" customHeight="1" thickBot="1">
      <c r="A55" s="24"/>
      <c r="B55" s="48"/>
      <c r="C55" s="30" t="s">
        <v>29</v>
      </c>
      <c r="D55" s="52">
        <v>30</v>
      </c>
      <c r="E55" s="188"/>
      <c r="F55" s="153"/>
      <c r="G55" s="191"/>
      <c r="H55" s="164"/>
      <c r="I55" s="59">
        <f>IF(F54&lt;2, 0, 30)</f>
        <v>30</v>
      </c>
      <c r="J55" s="171"/>
      <c r="K55" s="167"/>
      <c r="L55" s="140"/>
    </row>
    <row r="56" spans="1:12" ht="36" customHeight="1">
      <c r="A56" s="60" t="s">
        <v>12</v>
      </c>
      <c r="B56" s="41" t="s">
        <v>13</v>
      </c>
      <c r="C56" s="180" t="s">
        <v>150</v>
      </c>
      <c r="D56" s="180"/>
      <c r="E56" s="156" t="s">
        <v>125</v>
      </c>
      <c r="F56" s="181"/>
      <c r="G56" s="178" t="s">
        <v>37</v>
      </c>
      <c r="H56" s="163" t="s">
        <v>24</v>
      </c>
      <c r="I56" s="62"/>
      <c r="J56" s="170" t="str">
        <f>IF(I62&gt;0, "Ja", "Nein")</f>
        <v>Ja</v>
      </c>
      <c r="K56" s="166" t="s">
        <v>97</v>
      </c>
      <c r="L56" s="139"/>
    </row>
    <row r="57" spans="1:12" ht="37" customHeight="1">
      <c r="A57" s="24"/>
      <c r="B57" s="48" t="s">
        <v>165</v>
      </c>
      <c r="C57" s="169" t="s">
        <v>21</v>
      </c>
      <c r="D57" s="169"/>
      <c r="E57" s="182"/>
      <c r="F57" s="183"/>
      <c r="G57" s="179"/>
      <c r="H57" s="164"/>
      <c r="I57" s="43"/>
      <c r="J57" s="171"/>
      <c r="K57" s="167"/>
      <c r="L57" s="140"/>
    </row>
    <row r="58" spans="1:12" ht="20" customHeight="1" thickBot="1">
      <c r="A58" s="24"/>
      <c r="B58" s="48" t="s">
        <v>118</v>
      </c>
      <c r="C58" s="94" t="s">
        <v>32</v>
      </c>
      <c r="D58" s="95" t="s">
        <v>20</v>
      </c>
      <c r="E58" s="182"/>
      <c r="F58" s="183"/>
      <c r="G58" s="179"/>
      <c r="H58" s="164"/>
      <c r="I58" s="43"/>
      <c r="J58" s="171"/>
      <c r="K58" s="167"/>
      <c r="L58" s="140"/>
    </row>
    <row r="59" spans="1:12" ht="16" customHeight="1">
      <c r="A59" s="24"/>
      <c r="B59" s="48"/>
      <c r="C59" s="99" t="s">
        <v>33</v>
      </c>
      <c r="D59" s="52">
        <v>15</v>
      </c>
      <c r="E59" s="182"/>
      <c r="F59" s="183"/>
      <c r="G59" s="179"/>
      <c r="H59" s="164"/>
      <c r="I59" s="43"/>
      <c r="J59" s="171"/>
      <c r="K59" s="167"/>
      <c r="L59" s="140"/>
    </row>
    <row r="60" spans="1:12" ht="16" customHeight="1">
      <c r="A60" s="24"/>
      <c r="B60" s="48"/>
      <c r="C60" s="99" t="s">
        <v>34</v>
      </c>
      <c r="D60" s="52">
        <v>25</v>
      </c>
      <c r="E60" s="187" t="s">
        <v>85</v>
      </c>
      <c r="F60" s="152">
        <v>8001</v>
      </c>
      <c r="G60" s="179"/>
      <c r="H60" s="164"/>
      <c r="I60" s="43"/>
      <c r="J60" s="171"/>
      <c r="K60" s="167"/>
      <c r="L60" s="140"/>
    </row>
    <row r="61" spans="1:12" ht="16" customHeight="1">
      <c r="A61" s="24"/>
      <c r="B61" s="48"/>
      <c r="C61" s="99" t="s">
        <v>35</v>
      </c>
      <c r="D61" s="52">
        <v>35</v>
      </c>
      <c r="E61" s="189"/>
      <c r="F61" s="152"/>
      <c r="G61" s="179"/>
      <c r="H61" s="164"/>
      <c r="I61" s="43"/>
      <c r="J61" s="171"/>
      <c r="K61" s="167"/>
      <c r="L61" s="140"/>
    </row>
    <row r="62" spans="1:12" ht="17" customHeight="1" thickBot="1">
      <c r="A62" s="24"/>
      <c r="B62" s="48"/>
      <c r="C62" s="100" t="s">
        <v>36</v>
      </c>
      <c r="D62" s="52">
        <v>50</v>
      </c>
      <c r="E62" s="190"/>
      <c r="F62" s="153"/>
      <c r="G62" s="184"/>
      <c r="H62" s="185"/>
      <c r="I62" s="59">
        <f>IF(F60&lt;5000,0,IF(F60&lt;=30000,15,IF(F60&lt;=60000,25,IF(F60&lt;=120000,35,50))))</f>
        <v>15</v>
      </c>
      <c r="J62" s="171"/>
      <c r="K62" s="186"/>
      <c r="L62" s="140"/>
    </row>
    <row r="63" spans="1:12" ht="82" customHeight="1">
      <c r="A63" s="60" t="s">
        <v>14</v>
      </c>
      <c r="B63" s="41" t="s">
        <v>15</v>
      </c>
      <c r="C63" s="176" t="s">
        <v>145</v>
      </c>
      <c r="D63" s="177"/>
      <c r="E63" s="156" t="s">
        <v>139</v>
      </c>
      <c r="F63" s="157"/>
      <c r="G63" s="178" t="s">
        <v>154</v>
      </c>
      <c r="H63" s="163" t="s">
        <v>24</v>
      </c>
      <c r="I63" s="62"/>
      <c r="J63" s="170" t="str">
        <f>IF(I66&gt;0, "Ja", "Nein")</f>
        <v>Ja</v>
      </c>
      <c r="K63" s="166" t="s">
        <v>129</v>
      </c>
      <c r="L63" s="139"/>
    </row>
    <row r="64" spans="1:12" ht="23" customHeight="1">
      <c r="A64" s="24"/>
      <c r="B64" s="48" t="s">
        <v>44</v>
      </c>
      <c r="C64" s="169" t="s">
        <v>21</v>
      </c>
      <c r="D64" s="169"/>
      <c r="E64" s="96"/>
      <c r="F64" s="92"/>
      <c r="G64" s="179"/>
      <c r="H64" s="164"/>
      <c r="I64" s="43"/>
      <c r="J64" s="171"/>
      <c r="K64" s="167"/>
      <c r="L64" s="140"/>
    </row>
    <row r="65" spans="1:12" ht="22" customHeight="1">
      <c r="A65" s="24"/>
      <c r="B65" s="101"/>
      <c r="C65" s="102" t="s">
        <v>38</v>
      </c>
      <c r="D65" s="78" t="s">
        <v>20</v>
      </c>
      <c r="E65" s="96"/>
      <c r="F65" s="152">
        <v>1</v>
      </c>
      <c r="G65" s="179"/>
      <c r="H65" s="164"/>
      <c r="I65" s="103"/>
      <c r="J65" s="171"/>
      <c r="K65" s="167"/>
      <c r="L65" s="140"/>
    </row>
    <row r="66" spans="1:12" ht="22" customHeight="1" thickBot="1">
      <c r="A66" s="24"/>
      <c r="B66" s="101" t="s">
        <v>39</v>
      </c>
      <c r="C66" s="99" t="s">
        <v>140</v>
      </c>
      <c r="D66" s="67">
        <v>20</v>
      </c>
      <c r="E66" s="93" t="s">
        <v>85</v>
      </c>
      <c r="F66" s="153"/>
      <c r="G66" s="179"/>
      <c r="H66" s="164"/>
      <c r="I66" s="59">
        <f>IF(F65&lt;1, 0, 20)</f>
        <v>20</v>
      </c>
      <c r="J66" s="171"/>
      <c r="K66" s="167"/>
      <c r="L66" s="140"/>
    </row>
    <row r="67" spans="1:12" ht="63" customHeight="1">
      <c r="A67" s="60" t="s">
        <v>81</v>
      </c>
      <c r="B67" s="104" t="s">
        <v>119</v>
      </c>
      <c r="C67" s="154" t="s">
        <v>146</v>
      </c>
      <c r="D67" s="155"/>
      <c r="E67" s="156" t="s">
        <v>123</v>
      </c>
      <c r="F67" s="157"/>
      <c r="G67" s="160" t="s">
        <v>45</v>
      </c>
      <c r="H67" s="163" t="s">
        <v>24</v>
      </c>
      <c r="I67" s="62"/>
      <c r="J67" s="170" t="str">
        <f>IF(I72&gt;0, "Ja", "Nein")</f>
        <v>Ja</v>
      </c>
      <c r="K67" s="166" t="s">
        <v>131</v>
      </c>
      <c r="L67" s="139"/>
    </row>
    <row r="68" spans="1:12" ht="20" customHeight="1">
      <c r="A68" s="40"/>
      <c r="B68" s="75" t="s">
        <v>61</v>
      </c>
      <c r="C68" s="172" t="s">
        <v>21</v>
      </c>
      <c r="D68" s="173"/>
      <c r="E68" s="158"/>
      <c r="F68" s="159"/>
      <c r="G68" s="161"/>
      <c r="H68" s="164"/>
      <c r="I68" s="43"/>
      <c r="J68" s="171"/>
      <c r="K68" s="167"/>
      <c r="L68" s="140"/>
    </row>
    <row r="69" spans="1:12" ht="19" customHeight="1">
      <c r="A69" s="40"/>
      <c r="B69" s="105"/>
      <c r="C69" s="28" t="s">
        <v>40</v>
      </c>
      <c r="D69" s="78" t="s">
        <v>20</v>
      </c>
      <c r="E69" s="158"/>
      <c r="F69" s="159"/>
      <c r="G69" s="161"/>
      <c r="H69" s="164"/>
      <c r="I69" s="43"/>
      <c r="J69" s="171"/>
      <c r="K69" s="167"/>
      <c r="L69" s="140"/>
    </row>
    <row r="70" spans="1:12" ht="16" customHeight="1">
      <c r="A70" s="24"/>
      <c r="B70" s="106"/>
      <c r="C70" s="107" t="s">
        <v>82</v>
      </c>
      <c r="D70" s="67">
        <v>5</v>
      </c>
      <c r="E70" s="96"/>
      <c r="F70" s="152">
        <v>10</v>
      </c>
      <c r="G70" s="161"/>
      <c r="H70" s="164"/>
      <c r="I70" s="43"/>
      <c r="J70" s="171"/>
      <c r="K70" s="167"/>
      <c r="L70" s="140"/>
    </row>
    <row r="71" spans="1:12" ht="16" customHeight="1">
      <c r="A71" s="24"/>
      <c r="B71" s="106"/>
      <c r="C71" s="107" t="s">
        <v>83</v>
      </c>
      <c r="D71" s="30">
        <v>10</v>
      </c>
      <c r="E71" s="174" t="s">
        <v>85</v>
      </c>
      <c r="F71" s="152"/>
      <c r="G71" s="161"/>
      <c r="H71" s="164"/>
      <c r="I71" s="43"/>
      <c r="J71" s="171"/>
      <c r="K71" s="167"/>
      <c r="L71" s="140"/>
    </row>
    <row r="72" spans="1:12" ht="17" customHeight="1" thickBot="1">
      <c r="A72" s="24"/>
      <c r="B72" s="108"/>
      <c r="C72" s="99" t="s">
        <v>84</v>
      </c>
      <c r="D72" s="109">
        <v>15</v>
      </c>
      <c r="E72" s="175"/>
      <c r="F72" s="153"/>
      <c r="G72" s="161"/>
      <c r="H72" s="164"/>
      <c r="I72" s="59">
        <f>IF(F70&lt;1,0,IF(F70&lt;=4,5,IF(F70&lt;=9,10,IF(F70&gt;=10,15))))</f>
        <v>15</v>
      </c>
      <c r="J72" s="171"/>
      <c r="K72" s="167"/>
      <c r="L72" s="140"/>
    </row>
    <row r="73" spans="1:12" ht="69" customHeight="1">
      <c r="A73" s="60" t="s">
        <v>16</v>
      </c>
      <c r="B73" s="41" t="s">
        <v>17</v>
      </c>
      <c r="C73" s="154" t="s">
        <v>147</v>
      </c>
      <c r="D73" s="155"/>
      <c r="E73" s="156" t="s">
        <v>124</v>
      </c>
      <c r="F73" s="157"/>
      <c r="G73" s="160" t="s">
        <v>48</v>
      </c>
      <c r="H73" s="163" t="s">
        <v>24</v>
      </c>
      <c r="I73" s="62"/>
      <c r="J73" s="44"/>
      <c r="K73" s="166" t="s">
        <v>99</v>
      </c>
      <c r="L73" s="139"/>
    </row>
    <row r="74" spans="1:12" ht="61" customHeight="1">
      <c r="A74" s="24"/>
      <c r="B74" s="48" t="s">
        <v>120</v>
      </c>
      <c r="C74" s="142" t="s">
        <v>21</v>
      </c>
      <c r="D74" s="143"/>
      <c r="E74" s="158"/>
      <c r="F74" s="159"/>
      <c r="G74" s="161"/>
      <c r="H74" s="164"/>
      <c r="I74" s="43"/>
      <c r="J74" s="47"/>
      <c r="K74" s="167"/>
      <c r="L74" s="140"/>
    </row>
    <row r="75" spans="1:12" ht="16" customHeight="1">
      <c r="A75" s="24"/>
      <c r="B75" s="48"/>
      <c r="C75" s="49" t="s">
        <v>47</v>
      </c>
      <c r="D75" s="102" t="s">
        <v>20</v>
      </c>
      <c r="E75" s="158"/>
      <c r="F75" s="159"/>
      <c r="G75" s="161"/>
      <c r="H75" s="164"/>
      <c r="I75" s="43"/>
      <c r="J75" s="47"/>
      <c r="K75" s="167"/>
      <c r="L75" s="140"/>
    </row>
    <row r="76" spans="1:12" ht="32" customHeight="1">
      <c r="A76" s="24"/>
      <c r="B76" s="48" t="s">
        <v>121</v>
      </c>
      <c r="C76" s="110" t="s">
        <v>51</v>
      </c>
      <c r="D76" s="99">
        <v>10</v>
      </c>
      <c r="E76" s="158"/>
      <c r="F76" s="159"/>
      <c r="G76" s="161"/>
      <c r="H76" s="164"/>
      <c r="I76" s="43"/>
      <c r="J76" s="47"/>
      <c r="K76" s="167"/>
      <c r="L76" s="140"/>
    </row>
    <row r="77" spans="1:12" ht="32" customHeight="1">
      <c r="A77" s="24"/>
      <c r="B77" s="48"/>
      <c r="C77" s="111" t="s">
        <v>141</v>
      </c>
      <c r="D77" s="99">
        <v>20</v>
      </c>
      <c r="E77" s="96"/>
      <c r="F77" s="92"/>
      <c r="G77" s="161"/>
      <c r="H77" s="164"/>
      <c r="I77" s="43"/>
      <c r="J77" s="47"/>
      <c r="K77" s="167"/>
      <c r="L77" s="140"/>
    </row>
    <row r="78" spans="1:12" ht="23" customHeight="1">
      <c r="A78" s="24"/>
      <c r="B78" s="101"/>
      <c r="C78" s="112" t="s">
        <v>49</v>
      </c>
      <c r="D78" s="99">
        <v>35</v>
      </c>
      <c r="E78" s="113"/>
      <c r="F78" s="152">
        <v>1</v>
      </c>
      <c r="G78" s="161"/>
      <c r="H78" s="164"/>
      <c r="I78" s="43"/>
      <c r="J78" s="47"/>
      <c r="K78" s="167"/>
      <c r="L78" s="140"/>
    </row>
    <row r="79" spans="1:12" ht="25" customHeight="1" thickBot="1">
      <c r="A79" s="24"/>
      <c r="B79" s="114"/>
      <c r="C79" s="112" t="s">
        <v>50</v>
      </c>
      <c r="D79" s="99">
        <v>50</v>
      </c>
      <c r="E79" s="98" t="s">
        <v>85</v>
      </c>
      <c r="F79" s="153"/>
      <c r="G79" s="162"/>
      <c r="H79" s="165"/>
      <c r="I79" s="39">
        <f>IF(F78&lt;1,0,IF(F78&lt;=2,10,IF(F78&lt;=4,20,IF(F78&lt;=9,35,IF(F78&gt;=10,50)))))</f>
        <v>10</v>
      </c>
      <c r="J79" s="47" t="str">
        <f>IF(I79&gt;0, "Ja", "Nein")</f>
        <v>Ja</v>
      </c>
      <c r="K79" s="168"/>
      <c r="L79" s="141"/>
    </row>
    <row r="80" spans="1:12" ht="20" thickBot="1">
      <c r="A80" s="115"/>
      <c r="C80" s="116"/>
      <c r="D80" s="116"/>
      <c r="E80" s="117"/>
      <c r="F80" s="135"/>
      <c r="I80" s="118"/>
      <c r="J80" s="119"/>
    </row>
    <row r="81" spans="2:9" ht="44" customHeight="1" thickBot="1">
      <c r="E81" s="144" t="s">
        <v>87</v>
      </c>
      <c r="F81" s="145"/>
      <c r="G81" s="120"/>
      <c r="H81" s="121" t="s">
        <v>53</v>
      </c>
      <c r="I81" s="122">
        <f>SUM(I12:I79)</f>
        <v>237.5</v>
      </c>
    </row>
    <row r="82" spans="2:9" ht="55" customHeight="1">
      <c r="B82" s="146" t="s">
        <v>78</v>
      </c>
      <c r="C82" s="147"/>
    </row>
    <row r="83" spans="2:9" ht="35" customHeight="1">
      <c r="B83" s="150"/>
      <c r="C83" s="151"/>
    </row>
    <row r="84" spans="2:9">
      <c r="B84" s="148"/>
      <c r="C84" s="149"/>
    </row>
    <row r="85" spans="2:9">
      <c r="B85" s="150"/>
      <c r="C85" s="151"/>
    </row>
    <row r="86" spans="2:9">
      <c r="B86" s="150"/>
      <c r="C86" s="151"/>
    </row>
    <row r="87" spans="2:9">
      <c r="B87" s="150"/>
      <c r="C87" s="151"/>
    </row>
    <row r="88" spans="2:9">
      <c r="B88" s="150"/>
      <c r="C88" s="151"/>
    </row>
    <row r="89" spans="2:9">
      <c r="B89" s="150"/>
      <c r="C89" s="151"/>
    </row>
    <row r="90" spans="2:9" ht="17" thickBot="1">
      <c r="B90" s="137"/>
      <c r="C90" s="138"/>
    </row>
  </sheetData>
  <sheetProtection algorithmName="SHA-512" hashValue="OGULaqJG1HlbZJXju2XYan4DNDVLr1bYtFEZmmzsrZMi7eIzNqOMZBviX75Ahd9H1NHaxWsfeA1qPu8Up1zVzw==" saltValue="YO4SXPxn0F/b/rRD3eu+rw==" spinCount="100000" sheet="1" selectLockedCells="1"/>
  <mergeCells count="119">
    <mergeCell ref="B1:K1"/>
    <mergeCell ref="C10:D10"/>
    <mergeCell ref="E10:F10"/>
    <mergeCell ref="C11:D11"/>
    <mergeCell ref="E11:F13"/>
    <mergeCell ref="H11:H17"/>
    <mergeCell ref="J11:J17"/>
    <mergeCell ref="K11:K17"/>
    <mergeCell ref="J18:J24"/>
    <mergeCell ref="K18:K24"/>
    <mergeCell ref="L18:L24"/>
    <mergeCell ref="C19:D19"/>
    <mergeCell ref="E21:E23"/>
    <mergeCell ref="F21:F23"/>
    <mergeCell ref="L11:L17"/>
    <mergeCell ref="B12:B16"/>
    <mergeCell ref="C12:D12"/>
    <mergeCell ref="E14:E16"/>
    <mergeCell ref="F14:F16"/>
    <mergeCell ref="C18:D18"/>
    <mergeCell ref="E18:F20"/>
    <mergeCell ref="H18:H24"/>
    <mergeCell ref="G21:G23"/>
    <mergeCell ref="G11:G13"/>
    <mergeCell ref="G14:G16"/>
    <mergeCell ref="L25:L31"/>
    <mergeCell ref="C26:D26"/>
    <mergeCell ref="C32:D32"/>
    <mergeCell ref="H32:H38"/>
    <mergeCell ref="J32:J38"/>
    <mergeCell ref="K32:K38"/>
    <mergeCell ref="L32:L38"/>
    <mergeCell ref="C25:D25"/>
    <mergeCell ref="E25:F27"/>
    <mergeCell ref="H25:H31"/>
    <mergeCell ref="J25:J31"/>
    <mergeCell ref="K25:K31"/>
    <mergeCell ref="F29:F30"/>
    <mergeCell ref="G29:G30"/>
    <mergeCell ref="F36:F37"/>
    <mergeCell ref="E32:F34"/>
    <mergeCell ref="C33:D33"/>
    <mergeCell ref="L39:L44"/>
    <mergeCell ref="C40:D40"/>
    <mergeCell ref="C45:D45"/>
    <mergeCell ref="E45:F47"/>
    <mergeCell ref="G45:G51"/>
    <mergeCell ref="H45:H51"/>
    <mergeCell ref="J45:J51"/>
    <mergeCell ref="K45:K51"/>
    <mergeCell ref="L45:L51"/>
    <mergeCell ref="C46:D46"/>
    <mergeCell ref="E43:E44"/>
    <mergeCell ref="E50:E51"/>
    <mergeCell ref="C39:D39"/>
    <mergeCell ref="E39:F40"/>
    <mergeCell ref="G39:G44"/>
    <mergeCell ref="H39:H44"/>
    <mergeCell ref="J39:J44"/>
    <mergeCell ref="K39:K44"/>
    <mergeCell ref="F42:F44"/>
    <mergeCell ref="F49:F51"/>
    <mergeCell ref="L52:L55"/>
    <mergeCell ref="C53:D53"/>
    <mergeCell ref="C56:D56"/>
    <mergeCell ref="E56:F59"/>
    <mergeCell ref="G56:G62"/>
    <mergeCell ref="H56:H62"/>
    <mergeCell ref="J56:J62"/>
    <mergeCell ref="K56:K62"/>
    <mergeCell ref="L56:L62"/>
    <mergeCell ref="F54:F55"/>
    <mergeCell ref="E54:E55"/>
    <mergeCell ref="F60:F62"/>
    <mergeCell ref="E60:E62"/>
    <mergeCell ref="C52:D52"/>
    <mergeCell ref="E52:F53"/>
    <mergeCell ref="G52:G55"/>
    <mergeCell ref="H52:H55"/>
    <mergeCell ref="J52:J55"/>
    <mergeCell ref="K52:K55"/>
    <mergeCell ref="C57:D57"/>
    <mergeCell ref="L63:L66"/>
    <mergeCell ref="C64:D64"/>
    <mergeCell ref="C67:D67"/>
    <mergeCell ref="E67:F69"/>
    <mergeCell ref="G67:G72"/>
    <mergeCell ref="H67:H72"/>
    <mergeCell ref="J67:J72"/>
    <mergeCell ref="K67:K72"/>
    <mergeCell ref="L67:L72"/>
    <mergeCell ref="C68:D68"/>
    <mergeCell ref="F65:F66"/>
    <mergeCell ref="F70:F72"/>
    <mergeCell ref="E71:E72"/>
    <mergeCell ref="C63:D63"/>
    <mergeCell ref="E63:F63"/>
    <mergeCell ref="G63:G66"/>
    <mergeCell ref="H63:H66"/>
    <mergeCell ref="J63:J66"/>
    <mergeCell ref="K63:K66"/>
    <mergeCell ref="B90:C90"/>
    <mergeCell ref="L73:L79"/>
    <mergeCell ref="C74:D74"/>
    <mergeCell ref="E81:F81"/>
    <mergeCell ref="B82:C82"/>
    <mergeCell ref="B84:C84"/>
    <mergeCell ref="B83:C83"/>
    <mergeCell ref="F78:F79"/>
    <mergeCell ref="C73:D73"/>
    <mergeCell ref="E73:F76"/>
    <mergeCell ref="G73:G79"/>
    <mergeCell ref="H73:H79"/>
    <mergeCell ref="K73:K79"/>
    <mergeCell ref="B85:C85"/>
    <mergeCell ref="B86:C86"/>
    <mergeCell ref="B87:C87"/>
    <mergeCell ref="B88:C88"/>
    <mergeCell ref="B89:C89"/>
  </mergeCells>
  <pageMargins left="0.7" right="0.7" top="0.75" bottom="0.75" header="0.3" footer="0.3"/>
  <pageSetup paperSize="9" orientation="portrait" horizontalDpi="0" verticalDpi="0"/>
  <drawing r:id="rId1"/>
  <legacyDrawing r:id="rId2"/>
</worksheet>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2" baseType="variant">
      <vt:variant>
        <vt:lpstr>Arbeitsblätter</vt:lpstr>
      </vt:variant>
      <vt:variant>
        <vt:i4>2</vt:i4>
      </vt:variant>
    </vt:vector>
  </HeadingPairs>
  <TitlesOfParts>
    <vt:vector size="2" baseType="lpstr">
      <vt:lpstr>Abk.Verzeichnis+Erläuterungen</vt:lpstr>
      <vt:lpstr>Habil Lehre</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Peter Dieterich</dc:creator>
  <cp:lastModifiedBy>Microsoft Office User</cp:lastModifiedBy>
  <dcterms:created xsi:type="dcterms:W3CDTF">2023-01-27T10:08:15Z</dcterms:created>
  <dcterms:modified xsi:type="dcterms:W3CDTF">2023-11-20T07:35:33Z</dcterms:modified>
</cp:coreProperties>
</file>